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activeTab="0"/>
  </bookViews>
  <sheets>
    <sheet name="1-7-1" sheetId="1" r:id="rId1"/>
    <sheet name="1-7-2" sheetId="2" r:id="rId2"/>
    <sheet name="1-7-3" sheetId="3" r:id="rId3"/>
  </sheets>
  <definedNames/>
  <calcPr fullCalcOnLoad="1"/>
</workbook>
</file>

<file path=xl/sharedStrings.xml><?xml version="1.0" encoding="utf-8"?>
<sst xmlns="http://schemas.openxmlformats.org/spreadsheetml/2006/main" count="440" uniqueCount="206">
  <si>
    <t>-</t>
  </si>
  <si>
    <t>統計項目（單位）</t>
  </si>
  <si>
    <t>Statistics (Units)</t>
  </si>
  <si>
    <r>
      <t xml:space="preserve">總計
</t>
    </r>
    <r>
      <rPr>
        <sz val="8"/>
        <color indexed="8"/>
        <rFont val="Arial Narrow"/>
        <family val="2"/>
      </rPr>
      <t>Total</t>
    </r>
  </si>
  <si>
    <r>
      <t xml:space="preserve">男
</t>
    </r>
    <r>
      <rPr>
        <sz val="8"/>
        <color indexed="8"/>
        <rFont val="Arial Narrow"/>
        <family val="2"/>
      </rPr>
      <t>Male</t>
    </r>
  </si>
  <si>
    <r>
      <t xml:space="preserve">女
</t>
    </r>
    <r>
      <rPr>
        <sz val="8"/>
        <color indexed="8"/>
        <rFont val="Arial Narrow"/>
        <family val="2"/>
      </rPr>
      <t>Female</t>
    </r>
  </si>
  <si>
    <t>統計項目（單位）</t>
  </si>
  <si>
    <t>Statistics (Units)</t>
  </si>
  <si>
    <r>
      <t xml:space="preserve">總計
</t>
    </r>
    <r>
      <rPr>
        <sz val="8"/>
        <color indexed="8"/>
        <rFont val="Arial Narrow"/>
        <family val="2"/>
      </rPr>
      <t>Total</t>
    </r>
  </si>
  <si>
    <r>
      <t xml:space="preserve">男
</t>
    </r>
    <r>
      <rPr>
        <sz val="8"/>
        <color indexed="8"/>
        <rFont val="Arial Narrow"/>
        <family val="2"/>
      </rPr>
      <t>Male</t>
    </r>
  </si>
  <si>
    <r>
      <t xml:space="preserve">女
</t>
    </r>
    <r>
      <rPr>
        <sz val="8"/>
        <color indexed="8"/>
        <rFont val="Arial Narrow"/>
        <family val="2"/>
      </rPr>
      <t>Female</t>
    </r>
  </si>
  <si>
    <r>
      <t>表</t>
    </r>
    <r>
      <rPr>
        <sz val="15"/>
        <color indexed="8"/>
        <rFont val="Arial"/>
        <family val="2"/>
      </rPr>
      <t xml:space="preserve"> 7</t>
    </r>
    <r>
      <rPr>
        <sz val="15"/>
        <color indexed="8"/>
        <rFont val="細明體"/>
        <family val="3"/>
      </rPr>
      <t>　就業與經濟（</t>
    </r>
    <r>
      <rPr>
        <sz val="15"/>
        <color indexed="8"/>
        <rFont val="Arial"/>
        <family val="2"/>
      </rPr>
      <t>3/3</t>
    </r>
    <r>
      <rPr>
        <sz val="15"/>
        <color indexed="8"/>
        <rFont val="細明體"/>
        <family val="3"/>
      </rPr>
      <t>）</t>
    </r>
  </si>
  <si>
    <r>
      <t>Table 7</t>
    </r>
    <r>
      <rPr>
        <sz val="10"/>
        <color indexed="8"/>
        <rFont val="細明體"/>
        <family val="3"/>
      </rPr>
      <t>　</t>
    </r>
    <r>
      <rPr>
        <sz val="10"/>
        <color indexed="8"/>
        <rFont val="Arial"/>
        <family val="2"/>
      </rPr>
      <t>Employment and Economics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3/3</t>
    </r>
    <r>
      <rPr>
        <sz val="10"/>
        <color indexed="8"/>
        <rFont val="細明體"/>
        <family val="3"/>
      </rPr>
      <t>）</t>
    </r>
  </si>
  <si>
    <r>
      <t xml:space="preserve">總計
</t>
    </r>
    <r>
      <rPr>
        <sz val="8"/>
        <color indexed="8"/>
        <rFont val="Arial"/>
        <family val="2"/>
      </rPr>
      <t>Total</t>
    </r>
  </si>
  <si>
    <r>
      <t xml:space="preserve">男
</t>
    </r>
    <r>
      <rPr>
        <sz val="8"/>
        <color indexed="8"/>
        <rFont val="Arial"/>
        <family val="2"/>
      </rPr>
      <t>Male</t>
    </r>
  </si>
  <si>
    <r>
      <t xml:space="preserve">女
</t>
    </r>
    <r>
      <rPr>
        <sz val="8"/>
        <color indexed="8"/>
        <rFont val="Arial"/>
        <family val="2"/>
      </rPr>
      <t>Female</t>
    </r>
  </si>
  <si>
    <t>勞資關係及勞動條件</t>
  </si>
  <si>
    <t>Labor-management relationship and labor conditions</t>
  </si>
  <si>
    <t>勞資爭議參與爭議人數（人）</t>
  </si>
  <si>
    <t>Number of workers involved dispute</t>
  </si>
  <si>
    <t>Number of foreign workers</t>
  </si>
  <si>
    <t>職業災害各項現金給付（件）</t>
  </si>
  <si>
    <t>Cash benefit payments of occupational injury (cases)</t>
  </si>
  <si>
    <t>傷病給付</t>
  </si>
  <si>
    <t>Injury or illness benefit payments</t>
  </si>
  <si>
    <t>失能給付</t>
  </si>
  <si>
    <t>Disability benefit payments</t>
  </si>
  <si>
    <t>死亡給付</t>
  </si>
  <si>
    <t>Death benefit payments</t>
  </si>
  <si>
    <t>1 348 511</t>
  </si>
  <si>
    <t>住院給付</t>
  </si>
  <si>
    <t>In-patient payments</t>
  </si>
  <si>
    <t>預防健檢給付</t>
  </si>
  <si>
    <t>Medical examination benefit payments</t>
  </si>
  <si>
    <t>勞工退休金新制提繳人數（人）</t>
  </si>
  <si>
    <t>-</t>
  </si>
  <si>
    <t>3 923 796</t>
  </si>
  <si>
    <t>2 009 416</t>
  </si>
  <si>
    <t>1 914 380</t>
  </si>
  <si>
    <t>4 291 152</t>
  </si>
  <si>
    <t>2 194 179</t>
  </si>
  <si>
    <t>2 096 973</t>
  </si>
  <si>
    <t>4 506 601</t>
  </si>
  <si>
    <t>2 309 930</t>
  </si>
  <si>
    <t>2 196 671</t>
  </si>
  <si>
    <t>Number of contribution of the New Labor Pension</t>
  </si>
  <si>
    <t>平均提繳工資（元）</t>
  </si>
  <si>
    <r>
      <t>Average contribution wages (N.T.</t>
    </r>
    <r>
      <rPr>
        <sz val="7"/>
        <color indexed="8"/>
        <rFont val="新細明體"/>
        <family val="1"/>
      </rPr>
      <t>＄</t>
    </r>
    <r>
      <rPr>
        <sz val="7"/>
        <color indexed="8"/>
        <rFont val="Arial Narrow"/>
        <family val="2"/>
      </rPr>
      <t>)</t>
    </r>
  </si>
  <si>
    <t>就業服務及訓練</t>
  </si>
  <si>
    <t>Employment placement service and vocational training (persons)</t>
  </si>
  <si>
    <t>新登記求職人數（人）</t>
  </si>
  <si>
    <t>Number of new applicant</t>
  </si>
  <si>
    <t>1 008 307</t>
  </si>
  <si>
    <t>1 170 045</t>
  </si>
  <si>
    <t>求職推介就業人數（人）</t>
  </si>
  <si>
    <t>Number of job seekers employed by placement program</t>
  </si>
  <si>
    <t>公立職訓機構結訓人數（人）</t>
  </si>
  <si>
    <t>Number of finished trainees of public vocational training institutes</t>
  </si>
  <si>
    <r>
      <t>表</t>
    </r>
    <r>
      <rPr>
        <sz val="15"/>
        <color indexed="8"/>
        <rFont val="Arial"/>
        <family val="2"/>
      </rPr>
      <t xml:space="preserve"> 7</t>
    </r>
    <r>
      <rPr>
        <sz val="15"/>
        <color indexed="8"/>
        <rFont val="新細明體"/>
        <family val="1"/>
      </rPr>
      <t>　就業與經濟（</t>
    </r>
    <r>
      <rPr>
        <sz val="15"/>
        <color indexed="8"/>
        <rFont val="Arial"/>
        <family val="2"/>
      </rPr>
      <t>2/3</t>
    </r>
    <r>
      <rPr>
        <sz val="15"/>
        <color indexed="8"/>
        <rFont val="新細明體"/>
        <family val="1"/>
      </rPr>
      <t>）</t>
    </r>
  </si>
  <si>
    <r>
      <t>Table 7</t>
    </r>
    <r>
      <rPr>
        <sz val="10"/>
        <color indexed="8"/>
        <rFont val="細明體"/>
        <family val="3"/>
      </rPr>
      <t>　</t>
    </r>
    <r>
      <rPr>
        <sz val="10"/>
        <color indexed="8"/>
        <rFont val="Arial"/>
        <family val="2"/>
      </rPr>
      <t>Employment and Economics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2/3</t>
    </r>
    <r>
      <rPr>
        <sz val="10"/>
        <color indexed="8"/>
        <rFont val="細明體"/>
        <family val="3"/>
      </rPr>
      <t>）</t>
    </r>
  </si>
  <si>
    <t>統計項目（單位）</t>
  </si>
  <si>
    <t>Statistics (Units)</t>
  </si>
  <si>
    <r>
      <t xml:space="preserve">總計
</t>
    </r>
    <r>
      <rPr>
        <sz val="8"/>
        <color indexed="8"/>
        <rFont val="Arial Narrow"/>
        <family val="2"/>
      </rPr>
      <t>Total</t>
    </r>
  </si>
  <si>
    <r>
      <t xml:space="preserve">男
</t>
    </r>
    <r>
      <rPr>
        <sz val="8"/>
        <color indexed="8"/>
        <rFont val="Arial Narrow"/>
        <family val="2"/>
      </rPr>
      <t>Male</t>
    </r>
  </si>
  <si>
    <r>
      <t xml:space="preserve">女
</t>
    </r>
    <r>
      <rPr>
        <sz val="8"/>
        <color indexed="8"/>
        <rFont val="Arial Narrow"/>
        <family val="2"/>
      </rPr>
      <t>Female</t>
    </r>
  </si>
  <si>
    <t>失業者（千人）</t>
  </si>
  <si>
    <t>Unemployed persons (1,000 persons)</t>
  </si>
  <si>
    <t>失業率（％）</t>
  </si>
  <si>
    <r>
      <t>Unemployment rate (</t>
    </r>
    <r>
      <rPr>
        <sz val="7"/>
        <color indexed="8"/>
        <rFont val="新細明體"/>
        <family val="1"/>
      </rPr>
      <t>％</t>
    </r>
    <r>
      <rPr>
        <sz val="7"/>
        <color indexed="8"/>
        <rFont val="Arial Narrow"/>
        <family val="2"/>
      </rPr>
      <t>)</t>
    </r>
  </si>
  <si>
    <t>依婚姻狀況</t>
  </si>
  <si>
    <t>By marital status</t>
  </si>
  <si>
    <t>Never married</t>
  </si>
  <si>
    <t>Married or cohabited</t>
  </si>
  <si>
    <t>離婚、分居或喪偶</t>
  </si>
  <si>
    <t>Divorced, separated or widowed</t>
  </si>
  <si>
    <t>勞動需求</t>
  </si>
  <si>
    <t>Labor demand</t>
  </si>
  <si>
    <t>礦業及土石採取業</t>
  </si>
  <si>
    <t>Mining &amp; quarrying</t>
  </si>
  <si>
    <t>Manufacturing</t>
  </si>
  <si>
    <t>電力及燃氣供應業</t>
  </si>
  <si>
    <t>Electricity &amp; gas  supply</t>
  </si>
  <si>
    <t>用水供應及污染整治業</t>
  </si>
  <si>
    <t>Water supply &amp; remediation services</t>
  </si>
  <si>
    <t>營造業</t>
  </si>
  <si>
    <t>Construction</t>
  </si>
  <si>
    <t>服務業</t>
  </si>
  <si>
    <t>Services</t>
  </si>
  <si>
    <t>批發及零售業</t>
  </si>
  <si>
    <t>運輸及倉儲業</t>
  </si>
  <si>
    <t xml:space="preserve">Transportation &amp; storage </t>
  </si>
  <si>
    <t>住宿及餐飲業</t>
  </si>
  <si>
    <t>Accommodation &amp;  food services</t>
  </si>
  <si>
    <t>資訊及通訊傳播業</t>
  </si>
  <si>
    <t>金融及保險業</t>
  </si>
  <si>
    <t>Finance &amp; insurance</t>
  </si>
  <si>
    <t>不動產業</t>
  </si>
  <si>
    <t>Real estate</t>
  </si>
  <si>
    <t>Professional, scientific &amp; technical  services</t>
  </si>
  <si>
    <t>支援服務業</t>
  </si>
  <si>
    <t>Support services</t>
  </si>
  <si>
    <t>藝術、娛樂及休閒服務業</t>
  </si>
  <si>
    <t>Art, entertainment &amp; recreation</t>
  </si>
  <si>
    <t>Other  services</t>
  </si>
  <si>
    <t>受僱員工平均工時（小時）</t>
  </si>
  <si>
    <t>Average monthly working hours of employees (hours)</t>
  </si>
  <si>
    <r>
      <t xml:space="preserve">表 </t>
    </r>
    <r>
      <rPr>
        <sz val="15"/>
        <color indexed="8"/>
        <rFont val="Arial"/>
        <family val="2"/>
      </rPr>
      <t>7</t>
    </r>
    <r>
      <rPr>
        <sz val="15"/>
        <color indexed="8"/>
        <rFont val="新細明體"/>
        <family val="1"/>
      </rPr>
      <t>　就業與經濟（</t>
    </r>
    <r>
      <rPr>
        <sz val="15"/>
        <color indexed="8"/>
        <rFont val="Arial"/>
        <family val="2"/>
      </rPr>
      <t>1/3</t>
    </r>
    <r>
      <rPr>
        <sz val="15"/>
        <color indexed="8"/>
        <rFont val="新細明體"/>
        <family val="1"/>
      </rPr>
      <t>）</t>
    </r>
  </si>
  <si>
    <r>
      <t>Table 7</t>
    </r>
    <r>
      <rPr>
        <sz val="10"/>
        <color indexed="8"/>
        <rFont val="新細明體"/>
        <family val="1"/>
      </rPr>
      <t>　</t>
    </r>
    <r>
      <rPr>
        <sz val="10"/>
        <color indexed="8"/>
        <rFont val="Arial"/>
        <family val="2"/>
      </rPr>
      <t>Employment and Economics</t>
    </r>
    <r>
      <rPr>
        <sz val="10"/>
        <color indexed="8"/>
        <rFont val="新細明體"/>
        <family val="1"/>
      </rPr>
      <t>（</t>
    </r>
    <r>
      <rPr>
        <sz val="10"/>
        <color indexed="8"/>
        <rFont val="Arial"/>
        <family val="2"/>
      </rPr>
      <t>1/3</t>
    </r>
    <r>
      <rPr>
        <sz val="10"/>
        <color indexed="8"/>
        <rFont val="新細明體"/>
        <family val="1"/>
      </rPr>
      <t>）</t>
    </r>
  </si>
  <si>
    <t>勞動供給</t>
  </si>
  <si>
    <t>Labor supply</t>
  </si>
  <si>
    <r>
      <t>15</t>
    </r>
    <r>
      <rPr>
        <sz val="7"/>
        <color indexed="8"/>
        <rFont val="新細明體"/>
        <family val="1"/>
      </rPr>
      <t>歲以上民間人口（千人）</t>
    </r>
  </si>
  <si>
    <t>勞動力（千人）</t>
  </si>
  <si>
    <t>Labor force (1,000 persons)</t>
  </si>
  <si>
    <t>Not in labor force (1,000 persons)</t>
  </si>
  <si>
    <t>Intend to work but not seeking</t>
  </si>
  <si>
    <t>Attending school or rebrushing to take entrance exams</t>
  </si>
  <si>
    <t>Housekeeping</t>
  </si>
  <si>
    <t>Old aged and disabled</t>
  </si>
  <si>
    <t>Others</t>
  </si>
  <si>
    <t>勞動力參與率（％）</t>
  </si>
  <si>
    <r>
      <t>Labor force participation rate (</t>
    </r>
    <r>
      <rPr>
        <sz val="7"/>
        <color indexed="8"/>
        <rFont val="新細明體"/>
        <family val="1"/>
      </rPr>
      <t>％</t>
    </r>
    <r>
      <rPr>
        <sz val="7"/>
        <color indexed="8"/>
        <rFont val="Arial Narrow"/>
        <family val="2"/>
      </rPr>
      <t>)</t>
    </r>
  </si>
  <si>
    <t>　依子女年齡 ①</t>
  </si>
  <si>
    <r>
      <t xml:space="preserve">    By age of children </t>
    </r>
    <r>
      <rPr>
        <sz val="7"/>
        <color indexed="8"/>
        <rFont val="新細明體"/>
        <family val="1"/>
      </rPr>
      <t>①</t>
    </r>
  </si>
  <si>
    <r>
      <t>　　有未滿</t>
    </r>
    <r>
      <rPr>
        <sz val="7"/>
        <color indexed="8"/>
        <rFont val="Arial Narrow"/>
        <family val="2"/>
      </rPr>
      <t>6</t>
    </r>
    <r>
      <rPr>
        <sz val="7"/>
        <color indexed="8"/>
        <rFont val="新細明體"/>
        <family val="1"/>
      </rPr>
      <t>歲子女</t>
    </r>
  </si>
  <si>
    <t xml:space="preserve">        With children aged under 6 years</t>
  </si>
  <si>
    <r>
      <t>　　子女均在</t>
    </r>
    <r>
      <rPr>
        <sz val="7"/>
        <color indexed="8"/>
        <rFont val="Arial Narrow"/>
        <family val="2"/>
      </rPr>
      <t>6</t>
    </r>
    <r>
      <rPr>
        <sz val="7"/>
        <color indexed="8"/>
        <rFont val="新細明體"/>
        <family val="1"/>
      </rPr>
      <t>歲以上</t>
    </r>
  </si>
  <si>
    <t xml:space="preserve">        With children aged 6 years and over only</t>
  </si>
  <si>
    <t>　　尚無子女</t>
  </si>
  <si>
    <t xml:space="preserve">        No children</t>
  </si>
  <si>
    <t>就業者（千人）</t>
  </si>
  <si>
    <t>Employed (1,000 persons)</t>
  </si>
  <si>
    <t>依從業身分</t>
  </si>
  <si>
    <t>By class of workers</t>
  </si>
  <si>
    <t>Employers</t>
  </si>
  <si>
    <t>Own-account workers</t>
  </si>
  <si>
    <t>Unpaid family workers</t>
  </si>
  <si>
    <t>受私人僱用者</t>
  </si>
  <si>
    <t>Private paid employees</t>
  </si>
  <si>
    <t>受政府僱用者</t>
  </si>
  <si>
    <t>Government paid employees</t>
  </si>
  <si>
    <t>依工作時數</t>
  </si>
  <si>
    <t>By work hours</t>
  </si>
  <si>
    <t>有職業且在工作者</t>
  </si>
  <si>
    <t>At work</t>
  </si>
  <si>
    <t>有職業但暫時不在工作者</t>
  </si>
  <si>
    <t>With a job but not at work</t>
  </si>
  <si>
    <r>
      <t>附　　註：①每年</t>
    </r>
    <r>
      <rPr>
        <sz val="7"/>
        <color indexed="8"/>
        <rFont val="Arial Narrow"/>
        <family val="2"/>
      </rPr>
      <t>5</t>
    </r>
    <r>
      <rPr>
        <sz val="7"/>
        <color indexed="8"/>
        <rFont val="新細明體"/>
        <family val="1"/>
      </rPr>
      <t>月「人力運用調查報告」資料。</t>
    </r>
  </si>
  <si>
    <t>想工作而未找工作</t>
  </si>
  <si>
    <t>求學及準備升學</t>
  </si>
  <si>
    <t>料理家務</t>
  </si>
  <si>
    <t>高齡、身心障礙</t>
  </si>
  <si>
    <t>其他</t>
  </si>
  <si>
    <t>未婚</t>
  </si>
  <si>
    <t>有配偶或同居</t>
  </si>
  <si>
    <t>雇主</t>
  </si>
  <si>
    <t>自營作業者</t>
  </si>
  <si>
    <t>無酬家屬工作者</t>
  </si>
  <si>
    <t>製造業</t>
  </si>
  <si>
    <t xml:space="preserve">Information &amp; communication        </t>
  </si>
  <si>
    <t>其他服務業</t>
  </si>
  <si>
    <t>-</t>
  </si>
  <si>
    <t>專業、科學及技術服務業</t>
  </si>
  <si>
    <t>教育服務業 ②</t>
  </si>
  <si>
    <r>
      <t>附　　註：②配合行業標準分類修訂，</t>
    </r>
    <r>
      <rPr>
        <sz val="7"/>
        <color indexed="8"/>
        <rFont val="Arial Narrow"/>
        <family val="2"/>
      </rPr>
      <t>2009</t>
    </r>
    <r>
      <rPr>
        <sz val="7"/>
        <color indexed="8"/>
        <rFont val="新細明體"/>
        <family val="1"/>
      </rPr>
      <t>年起始有此類資料。</t>
    </r>
  </si>
  <si>
    <t>Wholesale &amp; retail trade</t>
  </si>
  <si>
    <t>門診給付 ③</t>
  </si>
  <si>
    <r>
      <t xml:space="preserve">Out-patient payments </t>
    </r>
    <r>
      <rPr>
        <sz val="7"/>
        <color indexed="8"/>
        <rFont val="新細明體"/>
        <family val="1"/>
      </rPr>
      <t>③</t>
    </r>
  </si>
  <si>
    <t>新登記求才人數（人）④</t>
  </si>
  <si>
    <r>
      <t xml:space="preserve">Number of new opening </t>
    </r>
    <r>
      <rPr>
        <sz val="7"/>
        <color indexed="8"/>
        <rFont val="新細明體"/>
        <family val="1"/>
      </rPr>
      <t>④</t>
    </r>
  </si>
  <si>
    <t>非勞動力（千人）</t>
  </si>
  <si>
    <t>未參與勞動原因（千人）</t>
  </si>
  <si>
    <t>Civilian population aged 15 years &amp; over (1,000 persons)</t>
  </si>
  <si>
    <t>Reasons why not in labor force (1,000 persons)</t>
  </si>
  <si>
    <t>求才僱用人數（人）④</t>
  </si>
  <si>
    <r>
      <t xml:space="preserve">Number of vacancies filled by placement program </t>
    </r>
    <r>
      <rPr>
        <sz val="7"/>
        <color indexed="8"/>
        <rFont val="新細明體"/>
        <family val="1"/>
      </rPr>
      <t>④</t>
    </r>
  </si>
  <si>
    <t>外籍勞工（人）</t>
  </si>
  <si>
    <t>產業外籍勞工（人）</t>
  </si>
  <si>
    <t>社福外籍勞工（人）</t>
  </si>
  <si>
    <t xml:space="preserve">  印尼</t>
  </si>
  <si>
    <t xml:space="preserve">  菲律賓</t>
  </si>
  <si>
    <t xml:space="preserve">  泰國</t>
  </si>
  <si>
    <t xml:space="preserve">  越南</t>
  </si>
  <si>
    <t>Foreign workers in productive industries</t>
  </si>
  <si>
    <t>Foreign workers in social welfare</t>
  </si>
  <si>
    <t xml:space="preserve">    Indonesia</t>
  </si>
  <si>
    <t xml:space="preserve">    Thailand</t>
  </si>
  <si>
    <t xml:space="preserve">    Vietnam</t>
  </si>
  <si>
    <t xml:space="preserve">    Philippines</t>
  </si>
  <si>
    <t>資料來源：行政院主計總處。</t>
  </si>
  <si>
    <t>醫療保健服務業</t>
  </si>
  <si>
    <t>Human health services</t>
  </si>
  <si>
    <t>Married or cohabited</t>
  </si>
  <si>
    <t>離婚、分居或喪偶</t>
  </si>
  <si>
    <t>Divorced, separated or widowed</t>
  </si>
  <si>
    <t>受僱員工人數（千人）</t>
  </si>
  <si>
    <t>Number of employees on payrolls (1,000 persons)</t>
  </si>
  <si>
    <t>工業</t>
  </si>
  <si>
    <t>Industry</t>
  </si>
  <si>
    <r>
      <t xml:space="preserve">Education </t>
    </r>
    <r>
      <rPr>
        <sz val="7"/>
        <rFont val="新細明體"/>
        <family val="1"/>
      </rPr>
      <t>②</t>
    </r>
  </si>
  <si>
    <r>
      <t>Average monthly earnings of employees (N.T.</t>
    </r>
    <r>
      <rPr>
        <sz val="7"/>
        <rFont val="新細明體"/>
        <family val="1"/>
      </rPr>
      <t>＄</t>
    </r>
    <r>
      <rPr>
        <sz val="7"/>
        <rFont val="Arial Narrow"/>
        <family val="2"/>
      </rPr>
      <t>)</t>
    </r>
  </si>
  <si>
    <r>
      <t>附　　註：③總計欄包含無法歸類之門診給付</t>
    </r>
    <r>
      <rPr>
        <sz val="7"/>
        <color indexed="8"/>
        <rFont val="新細明體"/>
        <family val="1"/>
      </rPr>
      <t>。</t>
    </r>
  </si>
  <si>
    <r>
      <rPr>
        <sz val="7"/>
        <color indexed="9"/>
        <rFont val="新細明體"/>
        <family val="1"/>
      </rPr>
      <t>附　　註：</t>
    </r>
    <r>
      <rPr>
        <sz val="7"/>
        <color indexed="8"/>
        <rFont val="新細明體"/>
        <family val="1"/>
      </rPr>
      <t>④總計欄含"性別不拘"，依性別工作平等法，自</t>
    </r>
    <r>
      <rPr>
        <sz val="7"/>
        <color indexed="8"/>
        <rFont val="Arial Narrow"/>
        <family val="2"/>
      </rPr>
      <t>2008</t>
    </r>
    <r>
      <rPr>
        <sz val="7"/>
        <color indexed="8"/>
        <rFont val="新細明體"/>
        <family val="1"/>
      </rPr>
      <t>年起取消性別分類。　　</t>
    </r>
  </si>
  <si>
    <t>資料來源：勞動部、勞工保險局。</t>
  </si>
  <si>
    <t>職業災害各項醫療給付（件） ③</t>
  </si>
  <si>
    <r>
      <t xml:space="preserve">Medical benefit payments of occupational injury (cases) </t>
    </r>
    <r>
      <rPr>
        <sz val="7"/>
        <color indexed="8"/>
        <rFont val="細明體"/>
        <family val="3"/>
      </rPr>
      <t>③</t>
    </r>
  </si>
  <si>
    <t>受僱員工每人每月薪資（元）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</si>
</sst>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_-;_-* \-#\ ###\ ##0_-;_-* &quot;-&quot;_-;_-@_-"/>
    <numFmt numFmtId="178" formatCode="_-* #,##0.00_-;_-* \-#,##0.00_-;_-* &quot;-&quot;_-;_-@_-"/>
    <numFmt numFmtId="179" formatCode="_-* #\ ##0.00_-;_-* \-#\ ##0.00_-;_-* &quot;-&quot;_-;_-@_-"/>
    <numFmt numFmtId="180" formatCode="_-* #,##0_-;_-* \-#,##0_-;_-* &quot;-&quot;_-;_-@_-"/>
    <numFmt numFmtId="181" formatCode="#,##0_ "/>
    <numFmt numFmtId="182" formatCode="#\ ##0_-;\-#\ ##0_-;_-0_-;_-@_ "/>
    <numFmt numFmtId="183" formatCode="&quot;&quot;\ #\ ##0;&quot;&quot;\ \-#\ ##0"/>
    <numFmt numFmtId="184" formatCode="0.00_);[Red]\(0.00\)"/>
    <numFmt numFmtId="185" formatCode="0.0_);[Red]\(0.0\)"/>
    <numFmt numFmtId="186" formatCode="&quot;&quot;\ #\ ###\ ##0_-;&quot;&quot;\ \-#\ ###\ ##0_-;&quot;&quot;\ &quot;-&quot;_-;&quot;&quot;\ @_-"/>
    <numFmt numFmtId="187" formatCode="#\ ###\ ##0"/>
    <numFmt numFmtId="188" formatCode="#\ ##0_-;\-#\ ##0_-;_-\-_-;_-@_ "/>
    <numFmt numFmtId="189" formatCode="0\ 000\ 000"/>
    <numFmt numFmtId="190" formatCode="#\ ###\ ###_-"/>
    <numFmt numFmtId="191" formatCode="&quot;&quot;\ #\ ##0.0;&quot;&quot;\ \-#\ ##0"/>
    <numFmt numFmtId="192" formatCode="&quot;&quot;#\ ###\ ##0_-;&quot;&quot;\-#\ ###\ ##0_-;&quot;&quot;\ &quot;-&quot;_-;&quot;&quot;\ @_-"/>
    <numFmt numFmtId="193" formatCode="&quot;&quot;#\ ###\ ##0.0_-;&quot;&quot;\-#\ ###\ ##0_-;&quot;&quot;\ &quot;-&quot;_-;&quot;&quot;\ @_-"/>
    <numFmt numFmtId="194" formatCode="&quot;ⓡ&quot;#\ ###\ ##0\ "/>
    <numFmt numFmtId="195" formatCode="&quot;&quot;&quot;ⓡ&quot;#\ ###\ ##0.0_-;&quot;&quot;\-#\ ###\ ##0_-;&quot;&quot;\ &quot;-&quot;_-;&quot;&quot;\ @_-"/>
    <numFmt numFmtId="196" formatCode="&quot;ⓡ&quot;0.0_);[Red]\(0.0\)"/>
  </numFmts>
  <fonts count="83">
    <font>
      <sz val="12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color indexed="8"/>
      <name val="Arial Narrow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8"/>
      <color indexed="8"/>
      <name val="新細明體"/>
      <family val="1"/>
    </font>
    <font>
      <sz val="15"/>
      <color indexed="8"/>
      <name val="新細明體"/>
      <family val="1"/>
    </font>
    <font>
      <sz val="15"/>
      <color indexed="8"/>
      <name val="Arial"/>
      <family val="2"/>
    </font>
    <font>
      <sz val="15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 Narrow"/>
      <family val="2"/>
    </font>
    <font>
      <b/>
      <sz val="8"/>
      <color indexed="8"/>
      <name val="新細明體"/>
      <family val="1"/>
    </font>
    <font>
      <sz val="10"/>
      <color indexed="8"/>
      <name val="新細明體"/>
      <family val="1"/>
    </font>
    <font>
      <b/>
      <sz val="8"/>
      <color indexed="8"/>
      <name val="Arial Narrow"/>
      <family val="2"/>
    </font>
    <font>
      <sz val="7"/>
      <color indexed="8"/>
      <name val="新細明體"/>
      <family val="1"/>
    </font>
    <font>
      <sz val="10"/>
      <color indexed="8"/>
      <name val="Arial Narrow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細明體"/>
      <family val="3"/>
    </font>
    <font>
      <sz val="12"/>
      <color indexed="8"/>
      <name val="新細明體"/>
      <family val="1"/>
    </font>
    <font>
      <sz val="8.5"/>
      <color indexed="8"/>
      <name val="新細明體"/>
      <family val="1"/>
    </font>
    <font>
      <sz val="7"/>
      <color indexed="8"/>
      <name val="細明體"/>
      <family val="3"/>
    </font>
    <font>
      <sz val="15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5"/>
      <color indexed="8"/>
      <name val="細明體"/>
      <family val="3"/>
    </font>
    <font>
      <b/>
      <sz val="7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7"/>
      <name val="Times New Roman"/>
      <family val="1"/>
    </font>
    <font>
      <sz val="7"/>
      <name val="新細明體"/>
      <family val="1"/>
    </font>
    <font>
      <sz val="10"/>
      <name val="Times New Roman"/>
      <family val="1"/>
    </font>
    <font>
      <b/>
      <sz val="8"/>
      <name val="新細明體"/>
      <family val="1"/>
    </font>
    <font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9"/>
      <name val="Times New Roman"/>
      <family val="1"/>
    </font>
    <font>
      <sz val="7"/>
      <name val="細明體"/>
      <family val="3"/>
    </font>
    <font>
      <sz val="7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7" fontId="7" fillId="0" borderId="0">
      <alignment horizontal="right" vertical="center"/>
      <protection/>
    </xf>
    <xf numFmtId="176" fontId="1" fillId="0" borderId="0" applyFill="0" applyBorder="0" applyProtection="0">
      <alignment horizontal="right"/>
    </xf>
    <xf numFmtId="179" fontId="1" fillId="0" borderId="0" applyFill="0" applyBorder="0" applyProtection="0">
      <alignment horizontal="right"/>
    </xf>
    <xf numFmtId="180" fontId="1" fillId="0" borderId="0" applyFill="0" applyBorder="0" applyProtection="0">
      <alignment horizontal="right"/>
    </xf>
    <xf numFmtId="178" fontId="1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182" fontId="6" fillId="0" borderId="0" xfId="34" applyNumberFormat="1" applyFont="1" applyAlignment="1">
      <alignment horizontal="right" vertical="center"/>
    </xf>
    <xf numFmtId="182" fontId="6" fillId="0" borderId="0" xfId="34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31" fillId="0" borderId="0" xfId="0" applyFont="1" applyAlignment="1">
      <alignment horizontal="right" vertical="top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1" fontId="6" fillId="0" borderId="0" xfId="37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34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right" vertical="top"/>
    </xf>
    <xf numFmtId="0" fontId="29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6" fillId="0" borderId="12" xfId="0" applyFont="1" applyBorder="1" applyAlignment="1">
      <alignment horizontal="left" vertical="center"/>
    </xf>
    <xf numFmtId="182" fontId="21" fillId="0" borderId="0" xfId="34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182" fontId="6" fillId="0" borderId="0" xfId="37" applyNumberFormat="1" applyFont="1" applyFill="1" applyAlignment="1">
      <alignment horizontal="right" vertical="center"/>
    </xf>
    <xf numFmtId="0" fontId="6" fillId="0" borderId="14" xfId="0" applyFont="1" applyBorder="1" applyAlignment="1">
      <alignment vertical="center"/>
    </xf>
    <xf numFmtId="182" fontId="6" fillId="0" borderId="0" xfId="37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89" fontId="6" fillId="0" borderId="0" xfId="37" applyNumberFormat="1" applyFont="1" applyFill="1" applyAlignment="1">
      <alignment horizontal="right" vertical="center"/>
    </xf>
    <xf numFmtId="181" fontId="25" fillId="0" borderId="0" xfId="37" applyNumberFormat="1" applyFont="1" applyFill="1" applyAlignment="1">
      <alignment horizontal="left" vertical="center"/>
    </xf>
    <xf numFmtId="181" fontId="6" fillId="0" borderId="0" xfId="37" applyNumberFormat="1" applyFont="1" applyFill="1" applyAlignment="1">
      <alignment horizontal="left" vertical="center"/>
    </xf>
    <xf numFmtId="182" fontId="6" fillId="0" borderId="0" xfId="37" applyNumberFormat="1" applyFont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20" fillId="0" borderId="13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184" fontId="6" fillId="0" borderId="0" xfId="34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18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184" fontId="6" fillId="0" borderId="0" xfId="34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82" fontId="5" fillId="0" borderId="0" xfId="34" applyNumberFormat="1" applyFont="1" applyAlignment="1">
      <alignment horizontal="right" vertical="center"/>
    </xf>
    <xf numFmtId="182" fontId="6" fillId="0" borderId="0" xfId="34" applyNumberFormat="1" applyFont="1" applyFill="1" applyAlignment="1">
      <alignment horizontal="right" vertical="center"/>
    </xf>
    <xf numFmtId="184" fontId="6" fillId="0" borderId="0" xfId="34" applyNumberFormat="1" applyFont="1" applyFill="1" applyAlignment="1">
      <alignment horizontal="right" vertical="center"/>
    </xf>
    <xf numFmtId="182" fontId="5" fillId="0" borderId="0" xfId="34" applyNumberFormat="1" applyFont="1" applyBorder="1" applyAlignment="1">
      <alignment horizontal="right" vertical="center"/>
    </xf>
    <xf numFmtId="182" fontId="21" fillId="0" borderId="0" xfId="0" applyNumberFormat="1" applyFont="1" applyAlignment="1">
      <alignment vertical="center"/>
    </xf>
    <xf numFmtId="184" fontId="21" fillId="0" borderId="0" xfId="0" applyNumberFormat="1" applyFont="1" applyAlignment="1">
      <alignment vertical="center"/>
    </xf>
    <xf numFmtId="188" fontId="6" fillId="0" borderId="0" xfId="37" applyNumberFormat="1" applyFont="1" applyFill="1" applyAlignment="1">
      <alignment horizontal="right" vertical="center"/>
    </xf>
    <xf numFmtId="190" fontId="6" fillId="0" borderId="0" xfId="37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left" vertical="center"/>
    </xf>
    <xf numFmtId="186" fontId="5" fillId="0" borderId="0" xfId="34" applyNumberFormat="1" applyFont="1" applyFill="1" applyAlignment="1">
      <alignment horizontal="right" vertical="center"/>
    </xf>
    <xf numFmtId="182" fontId="5" fillId="0" borderId="0" xfId="34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left" vertical="center"/>
    </xf>
    <xf numFmtId="184" fontId="5" fillId="0" borderId="0" xfId="34" applyNumberFormat="1" applyFont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82" fontId="39" fillId="0" borderId="0" xfId="34" applyNumberFormat="1" applyFont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horizontal="left" vertical="center"/>
    </xf>
    <xf numFmtId="186" fontId="5" fillId="0" borderId="0" xfId="34" applyNumberFormat="1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85" fontId="5" fillId="0" borderId="0" xfId="34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182" fontId="5" fillId="0" borderId="0" xfId="37" applyNumberFormat="1" applyFont="1" applyFill="1" applyAlignment="1">
      <alignment horizontal="right" vertical="center"/>
    </xf>
    <xf numFmtId="194" fontId="5" fillId="0" borderId="0" xfId="34" applyNumberFormat="1" applyFont="1" applyFill="1" applyBorder="1" applyAlignment="1" quotePrefix="1">
      <alignment horizontal="right" vertical="center"/>
    </xf>
    <xf numFmtId="190" fontId="5" fillId="0" borderId="0" xfId="37" applyNumberFormat="1" applyFont="1" applyFill="1" applyAlignment="1">
      <alignment horizontal="right" vertical="center"/>
    </xf>
    <xf numFmtId="196" fontId="5" fillId="0" borderId="0" xfId="34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0" xfId="34"/>
    <cellStyle name="n2" xfId="35"/>
    <cellStyle name="r0" xfId="36"/>
    <cellStyle name="r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1"/>
  <sheetViews>
    <sheetView tabSelected="1" zoomScaleSheetLayoutView="120" zoomScalePageLayoutView="0" workbookViewId="0" topLeftCell="A1">
      <pane xSplit="10" ySplit="6" topLeftCell="W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H28" sqref="AH28"/>
    </sheetView>
  </sheetViews>
  <sheetFormatPr defaultColWidth="9.00390625" defaultRowHeight="16.5"/>
  <cols>
    <col min="1" max="3" width="1.625" style="27" customWidth="1"/>
    <col min="4" max="4" width="17.875" style="27" customWidth="1"/>
    <col min="5" max="22" width="5.875" style="27" hidden="1" customWidth="1"/>
    <col min="23" max="40" width="5.875" style="27" customWidth="1"/>
    <col min="41" max="43" width="1.625" style="27" customWidth="1"/>
    <col min="44" max="44" width="27.50390625" style="27" customWidth="1"/>
    <col min="45" max="16384" width="9.00390625" style="27" customWidth="1"/>
  </cols>
  <sheetData>
    <row r="1" s="40" customFormat="1" ht="36" customHeight="1">
      <c r="AR1" s="3"/>
    </row>
    <row r="2" spans="1:44" s="41" customFormat="1" ht="18" customHeight="1">
      <c r="A2" s="166" t="s">
        <v>106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</row>
    <row r="3" spans="1:44" s="42" customFormat="1" ht="15.75" customHeight="1">
      <c r="A3" s="168" t="s">
        <v>107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="6" customFormat="1" ht="15.75" customHeight="1"/>
    <row r="5" spans="1:44" ht="15" customHeight="1">
      <c r="A5" s="173" t="s">
        <v>1</v>
      </c>
      <c r="B5" s="174"/>
      <c r="C5" s="174"/>
      <c r="D5" s="175"/>
      <c r="E5" s="170">
        <v>2002</v>
      </c>
      <c r="F5" s="171"/>
      <c r="G5" s="172"/>
      <c r="H5" s="170">
        <v>2003</v>
      </c>
      <c r="I5" s="171"/>
      <c r="J5" s="172"/>
      <c r="K5" s="159">
        <v>2004</v>
      </c>
      <c r="L5" s="160"/>
      <c r="M5" s="161"/>
      <c r="N5" s="159">
        <v>2005</v>
      </c>
      <c r="O5" s="160"/>
      <c r="P5" s="161"/>
      <c r="Q5" s="160">
        <v>2006</v>
      </c>
      <c r="R5" s="160"/>
      <c r="S5" s="161"/>
      <c r="T5" s="159">
        <v>2007</v>
      </c>
      <c r="U5" s="160"/>
      <c r="V5" s="161"/>
      <c r="W5" s="159">
        <v>2008</v>
      </c>
      <c r="X5" s="160"/>
      <c r="Y5" s="161"/>
      <c r="Z5" s="159">
        <v>2009</v>
      </c>
      <c r="AA5" s="160"/>
      <c r="AB5" s="161"/>
      <c r="AC5" s="159">
        <v>2010</v>
      </c>
      <c r="AD5" s="160"/>
      <c r="AE5" s="161"/>
      <c r="AF5" s="159">
        <v>2011</v>
      </c>
      <c r="AG5" s="160"/>
      <c r="AH5" s="161"/>
      <c r="AI5" s="159">
        <v>2012</v>
      </c>
      <c r="AJ5" s="160"/>
      <c r="AK5" s="161"/>
      <c r="AL5" s="159">
        <v>2013</v>
      </c>
      <c r="AM5" s="160"/>
      <c r="AN5" s="161"/>
      <c r="AO5" s="162" t="s">
        <v>2</v>
      </c>
      <c r="AP5" s="163"/>
      <c r="AQ5" s="163"/>
      <c r="AR5" s="163"/>
    </row>
    <row r="6" spans="1:44" ht="24.75" customHeight="1">
      <c r="A6" s="176"/>
      <c r="B6" s="176"/>
      <c r="C6" s="176"/>
      <c r="D6" s="177"/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8" t="s">
        <v>5</v>
      </c>
      <c r="K6" s="8" t="s">
        <v>3</v>
      </c>
      <c r="L6" s="8" t="s">
        <v>4</v>
      </c>
      <c r="M6" s="8" t="s">
        <v>5</v>
      </c>
      <c r="N6" s="8" t="s">
        <v>3</v>
      </c>
      <c r="O6" s="8" t="s">
        <v>4</v>
      </c>
      <c r="P6" s="8" t="s">
        <v>5</v>
      </c>
      <c r="Q6" s="9" t="s">
        <v>3</v>
      </c>
      <c r="R6" s="8" t="s">
        <v>4</v>
      </c>
      <c r="S6" s="8" t="s">
        <v>5</v>
      </c>
      <c r="T6" s="8" t="s">
        <v>3</v>
      </c>
      <c r="U6" s="8" t="s">
        <v>4</v>
      </c>
      <c r="V6" s="8" t="s">
        <v>5</v>
      </c>
      <c r="W6" s="8" t="s">
        <v>3</v>
      </c>
      <c r="X6" s="8" t="s">
        <v>4</v>
      </c>
      <c r="Y6" s="8" t="s">
        <v>5</v>
      </c>
      <c r="Z6" s="8" t="s">
        <v>3</v>
      </c>
      <c r="AA6" s="8" t="s">
        <v>4</v>
      </c>
      <c r="AB6" s="8" t="s">
        <v>5</v>
      </c>
      <c r="AC6" s="8" t="s">
        <v>3</v>
      </c>
      <c r="AD6" s="8" t="s">
        <v>4</v>
      </c>
      <c r="AE6" s="8" t="s">
        <v>5</v>
      </c>
      <c r="AF6" s="8" t="s">
        <v>3</v>
      </c>
      <c r="AG6" s="8" t="s">
        <v>4</v>
      </c>
      <c r="AH6" s="8" t="s">
        <v>5</v>
      </c>
      <c r="AI6" s="8" t="s">
        <v>3</v>
      </c>
      <c r="AJ6" s="8" t="s">
        <v>4</v>
      </c>
      <c r="AK6" s="8" t="s">
        <v>5</v>
      </c>
      <c r="AL6" s="8" t="s">
        <v>3</v>
      </c>
      <c r="AM6" s="8" t="s">
        <v>4</v>
      </c>
      <c r="AN6" s="8" t="s">
        <v>5</v>
      </c>
      <c r="AO6" s="164"/>
      <c r="AP6" s="165"/>
      <c r="AQ6" s="165"/>
      <c r="AR6" s="165"/>
    </row>
    <row r="7" spans="1:44" s="13" customFormat="1" ht="7.5" customHeight="1">
      <c r="A7" s="43"/>
      <c r="B7" s="43"/>
      <c r="C7" s="43"/>
      <c r="D7" s="44"/>
      <c r="E7" s="45"/>
      <c r="F7" s="45"/>
      <c r="G7" s="45"/>
      <c r="H7" s="45"/>
      <c r="I7" s="45"/>
      <c r="J7" s="45"/>
      <c r="K7" s="45"/>
      <c r="L7" s="45"/>
      <c r="M7" s="45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00"/>
      <c r="AP7" s="101"/>
      <c r="AQ7" s="101"/>
      <c r="AR7" s="101"/>
    </row>
    <row r="8" spans="1:45" s="20" customFormat="1" ht="20.25" customHeight="1">
      <c r="A8" s="15" t="s">
        <v>108</v>
      </c>
      <c r="B8" s="46"/>
      <c r="C8" s="46"/>
      <c r="D8" s="47"/>
      <c r="E8" s="59"/>
      <c r="F8" s="59"/>
      <c r="G8" s="59"/>
      <c r="H8" s="59"/>
      <c r="I8" s="59"/>
      <c r="J8" s="59"/>
      <c r="K8" s="59"/>
      <c r="L8" s="59"/>
      <c r="M8" s="59"/>
      <c r="N8" s="60"/>
      <c r="O8" s="60"/>
      <c r="P8" s="60"/>
      <c r="Q8" s="60"/>
      <c r="R8" s="60"/>
      <c r="S8" s="60"/>
      <c r="T8" s="60"/>
      <c r="U8" s="60"/>
      <c r="V8" s="60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102" t="s">
        <v>109</v>
      </c>
      <c r="AP8" s="103"/>
      <c r="AQ8" s="103"/>
      <c r="AR8" s="103"/>
      <c r="AS8" s="60"/>
    </row>
    <row r="9" spans="1:45" s="20" customFormat="1" ht="20.25" customHeight="1">
      <c r="A9" s="49" t="s">
        <v>110</v>
      </c>
      <c r="B9" s="21"/>
      <c r="C9" s="49"/>
      <c r="D9" s="50"/>
      <c r="E9" s="23">
        <v>17387</v>
      </c>
      <c r="F9" s="23">
        <v>8642</v>
      </c>
      <c r="G9" s="23">
        <v>8745</v>
      </c>
      <c r="H9" s="23">
        <v>17572</v>
      </c>
      <c r="I9" s="23">
        <v>8722</v>
      </c>
      <c r="J9" s="23">
        <v>8849</v>
      </c>
      <c r="K9" s="23">
        <v>17760</v>
      </c>
      <c r="L9" s="23">
        <v>8806</v>
      </c>
      <c r="M9" s="23">
        <v>8954</v>
      </c>
      <c r="N9" s="23">
        <v>17949</v>
      </c>
      <c r="O9" s="23">
        <v>8890</v>
      </c>
      <c r="P9" s="23">
        <v>9058</v>
      </c>
      <c r="Q9" s="23">
        <v>18166</v>
      </c>
      <c r="R9" s="23">
        <v>8992</v>
      </c>
      <c r="S9" s="23">
        <v>9175</v>
      </c>
      <c r="T9" s="23">
        <v>18392</v>
      </c>
      <c r="U9" s="23">
        <v>9095</v>
      </c>
      <c r="V9" s="23">
        <v>9297</v>
      </c>
      <c r="W9" s="24">
        <v>18623</v>
      </c>
      <c r="X9" s="24">
        <v>9201</v>
      </c>
      <c r="Y9" s="24">
        <v>9422</v>
      </c>
      <c r="Z9" s="24">
        <v>18855</v>
      </c>
      <c r="AA9" s="24">
        <v>9307</v>
      </c>
      <c r="AB9" s="24">
        <v>9547</v>
      </c>
      <c r="AC9" s="24">
        <v>19062</v>
      </c>
      <c r="AD9" s="24">
        <v>9385</v>
      </c>
      <c r="AE9" s="24">
        <v>9678</v>
      </c>
      <c r="AF9" s="24">
        <v>19253</v>
      </c>
      <c r="AG9" s="24">
        <v>9455</v>
      </c>
      <c r="AH9" s="24">
        <v>9798</v>
      </c>
      <c r="AI9" s="24">
        <v>19436</v>
      </c>
      <c r="AJ9" s="24">
        <v>9530</v>
      </c>
      <c r="AK9" s="24">
        <v>9906</v>
      </c>
      <c r="AL9" s="24">
        <v>19587</v>
      </c>
      <c r="AM9" s="24">
        <v>9592</v>
      </c>
      <c r="AN9" s="24">
        <v>9995</v>
      </c>
      <c r="AO9" s="63" t="s">
        <v>171</v>
      </c>
      <c r="AP9" s="88"/>
      <c r="AQ9" s="21"/>
      <c r="AR9" s="103"/>
      <c r="AS9" s="60"/>
    </row>
    <row r="10" spans="1:45" s="20" customFormat="1" ht="20.25" customHeight="1">
      <c r="A10" s="21"/>
      <c r="B10" s="17" t="s">
        <v>111</v>
      </c>
      <c r="C10" s="21"/>
      <c r="D10" s="50"/>
      <c r="E10" s="23">
        <v>9969</v>
      </c>
      <c r="F10" s="23">
        <v>5896</v>
      </c>
      <c r="G10" s="23">
        <v>4074</v>
      </c>
      <c r="H10" s="23">
        <v>10076</v>
      </c>
      <c r="I10" s="23">
        <v>5904</v>
      </c>
      <c r="J10" s="23">
        <v>4172</v>
      </c>
      <c r="K10" s="23">
        <v>10240</v>
      </c>
      <c r="L10" s="23">
        <v>5968</v>
      </c>
      <c r="M10" s="23">
        <v>4272</v>
      </c>
      <c r="N10" s="23">
        <v>10371</v>
      </c>
      <c r="O10" s="23">
        <v>6012</v>
      </c>
      <c r="P10" s="23">
        <v>4359</v>
      </c>
      <c r="Q10" s="23">
        <v>10522</v>
      </c>
      <c r="R10" s="23">
        <v>6056</v>
      </c>
      <c r="S10" s="23">
        <v>4467</v>
      </c>
      <c r="T10" s="23">
        <v>10713</v>
      </c>
      <c r="U10" s="23">
        <v>6116</v>
      </c>
      <c r="V10" s="23">
        <v>4597</v>
      </c>
      <c r="W10" s="24">
        <v>10853</v>
      </c>
      <c r="X10" s="24">
        <v>6173</v>
      </c>
      <c r="Y10" s="24">
        <v>4680</v>
      </c>
      <c r="Z10" s="24">
        <v>10917</v>
      </c>
      <c r="AA10" s="24">
        <v>6180</v>
      </c>
      <c r="AB10" s="24">
        <v>4737</v>
      </c>
      <c r="AC10" s="24">
        <v>11070</v>
      </c>
      <c r="AD10" s="24">
        <v>6242</v>
      </c>
      <c r="AE10" s="24">
        <v>4828</v>
      </c>
      <c r="AF10" s="24">
        <v>11200</v>
      </c>
      <c r="AG10" s="24">
        <v>6304</v>
      </c>
      <c r="AH10" s="24">
        <v>4896</v>
      </c>
      <c r="AI10" s="24">
        <v>11341</v>
      </c>
      <c r="AJ10" s="24">
        <v>6369</v>
      </c>
      <c r="AK10" s="24">
        <v>4972</v>
      </c>
      <c r="AL10" s="24">
        <v>11445</v>
      </c>
      <c r="AM10" s="24">
        <v>6402</v>
      </c>
      <c r="AN10" s="24">
        <v>5043</v>
      </c>
      <c r="AO10" s="104"/>
      <c r="AP10" s="21" t="s">
        <v>112</v>
      </c>
      <c r="AQ10" s="88"/>
      <c r="AR10" s="21"/>
      <c r="AS10" s="60"/>
    </row>
    <row r="11" spans="1:45" s="20" customFormat="1" ht="20.25" customHeight="1">
      <c r="A11" s="21"/>
      <c r="B11" s="17" t="s">
        <v>169</v>
      </c>
      <c r="C11" s="21"/>
      <c r="D11" s="50"/>
      <c r="E11" s="23">
        <v>7417</v>
      </c>
      <c r="F11" s="23">
        <v>2746</v>
      </c>
      <c r="G11" s="23">
        <v>4671</v>
      </c>
      <c r="H11" s="23">
        <v>7495</v>
      </c>
      <c r="I11" s="23">
        <v>2818</v>
      </c>
      <c r="J11" s="23">
        <v>4677</v>
      </c>
      <c r="K11" s="23">
        <v>7520</v>
      </c>
      <c r="L11" s="23">
        <v>2838</v>
      </c>
      <c r="M11" s="23">
        <v>4682</v>
      </c>
      <c r="N11" s="23">
        <v>7578</v>
      </c>
      <c r="O11" s="23">
        <v>2878</v>
      </c>
      <c r="P11" s="23">
        <v>4700</v>
      </c>
      <c r="Q11" s="23">
        <v>7644</v>
      </c>
      <c r="R11" s="23">
        <v>2936</v>
      </c>
      <c r="S11" s="23">
        <v>4708</v>
      </c>
      <c r="T11" s="23">
        <v>7679</v>
      </c>
      <c r="U11" s="23">
        <v>2979</v>
      </c>
      <c r="V11" s="23">
        <v>4700</v>
      </c>
      <c r="W11" s="24">
        <v>7770</v>
      </c>
      <c r="X11" s="24">
        <v>3028</v>
      </c>
      <c r="Y11" s="24">
        <v>4742</v>
      </c>
      <c r="Z11" s="24">
        <v>7937</v>
      </c>
      <c r="AA11" s="24">
        <v>3127</v>
      </c>
      <c r="AB11" s="24">
        <v>4810</v>
      </c>
      <c r="AC11" s="24">
        <v>7992</v>
      </c>
      <c r="AD11" s="24">
        <v>3143</v>
      </c>
      <c r="AE11" s="24">
        <v>4849</v>
      </c>
      <c r="AF11" s="24">
        <v>8053</v>
      </c>
      <c r="AG11" s="24">
        <v>3152</v>
      </c>
      <c r="AH11" s="24">
        <v>4901</v>
      </c>
      <c r="AI11" s="24">
        <v>8096</v>
      </c>
      <c r="AJ11" s="24">
        <v>3161</v>
      </c>
      <c r="AK11" s="24">
        <v>4934</v>
      </c>
      <c r="AL11" s="24">
        <v>8142</v>
      </c>
      <c r="AM11" s="24">
        <v>3190</v>
      </c>
      <c r="AN11" s="24">
        <v>4951</v>
      </c>
      <c r="AO11" s="104"/>
      <c r="AP11" s="157" t="s">
        <v>113</v>
      </c>
      <c r="AQ11" s="158"/>
      <c r="AR11" s="158"/>
      <c r="AS11" s="60"/>
    </row>
    <row r="12" spans="1:45" s="20" customFormat="1" ht="20.25" customHeight="1">
      <c r="A12" s="49"/>
      <c r="B12" s="17" t="s">
        <v>170</v>
      </c>
      <c r="C12" s="21"/>
      <c r="D12" s="50"/>
      <c r="E12" s="23"/>
      <c r="F12" s="23"/>
      <c r="G12" s="23"/>
      <c r="H12" s="23"/>
      <c r="I12" s="23"/>
      <c r="J12" s="23"/>
      <c r="K12" s="23"/>
      <c r="L12" s="23"/>
      <c r="M12" s="23"/>
      <c r="N12" s="113"/>
      <c r="O12" s="23"/>
      <c r="P12" s="23"/>
      <c r="Q12" s="23"/>
      <c r="R12" s="23"/>
      <c r="S12" s="23"/>
      <c r="T12" s="23"/>
      <c r="U12" s="23"/>
      <c r="V12" s="2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05"/>
      <c r="AP12" s="37" t="s">
        <v>172</v>
      </c>
      <c r="AQ12" s="37"/>
      <c r="AR12" s="37"/>
      <c r="AS12" s="60"/>
    </row>
    <row r="13" spans="1:45" s="20" customFormat="1" ht="20.25" customHeight="1">
      <c r="A13" s="49"/>
      <c r="B13" s="49"/>
      <c r="C13" s="22" t="s">
        <v>147</v>
      </c>
      <c r="D13" s="106"/>
      <c r="E13" s="23">
        <v>225</v>
      </c>
      <c r="F13" s="23">
        <v>160</v>
      </c>
      <c r="G13" s="23">
        <v>64</v>
      </c>
      <c r="H13" s="23">
        <v>229</v>
      </c>
      <c r="I13" s="23">
        <v>164</v>
      </c>
      <c r="J13" s="23">
        <v>65</v>
      </c>
      <c r="K13" s="23">
        <v>230</v>
      </c>
      <c r="L13" s="23">
        <v>160</v>
      </c>
      <c r="M13" s="23">
        <v>70</v>
      </c>
      <c r="N13" s="113">
        <v>209</v>
      </c>
      <c r="O13" s="23">
        <v>139</v>
      </c>
      <c r="P13" s="23">
        <v>70</v>
      </c>
      <c r="Q13" s="23">
        <v>198</v>
      </c>
      <c r="R13" s="23">
        <v>124</v>
      </c>
      <c r="S13" s="23">
        <v>73</v>
      </c>
      <c r="T13" s="23">
        <v>191</v>
      </c>
      <c r="U13" s="23">
        <v>122</v>
      </c>
      <c r="V13" s="23">
        <v>70</v>
      </c>
      <c r="W13" s="24">
        <v>168</v>
      </c>
      <c r="X13" s="24">
        <v>108</v>
      </c>
      <c r="Y13" s="24">
        <v>60</v>
      </c>
      <c r="Z13" s="24">
        <v>177</v>
      </c>
      <c r="AA13" s="24">
        <v>118</v>
      </c>
      <c r="AB13" s="24">
        <v>59</v>
      </c>
      <c r="AC13" s="24">
        <v>161</v>
      </c>
      <c r="AD13" s="24">
        <v>105</v>
      </c>
      <c r="AE13" s="24">
        <v>56</v>
      </c>
      <c r="AF13" s="24">
        <v>152</v>
      </c>
      <c r="AG13" s="24">
        <v>95</v>
      </c>
      <c r="AH13" s="24">
        <v>57</v>
      </c>
      <c r="AI13" s="24">
        <v>150</v>
      </c>
      <c r="AJ13" s="24">
        <v>93</v>
      </c>
      <c r="AK13" s="24">
        <v>57</v>
      </c>
      <c r="AL13" s="24">
        <v>152</v>
      </c>
      <c r="AM13" s="24">
        <v>93</v>
      </c>
      <c r="AN13" s="24">
        <v>59</v>
      </c>
      <c r="AO13" s="63"/>
      <c r="AP13" s="37"/>
      <c r="AQ13" s="37" t="s">
        <v>114</v>
      </c>
      <c r="AR13" s="37"/>
      <c r="AS13" s="60"/>
    </row>
    <row r="14" spans="1:45" s="20" customFormat="1" ht="20.25" customHeight="1">
      <c r="A14" s="49"/>
      <c r="B14" s="49"/>
      <c r="C14" s="22" t="s">
        <v>148</v>
      </c>
      <c r="D14" s="106"/>
      <c r="E14" s="23">
        <v>2139</v>
      </c>
      <c r="F14" s="23">
        <v>1098</v>
      </c>
      <c r="G14" s="23">
        <v>1041</v>
      </c>
      <c r="H14" s="23">
        <v>2154</v>
      </c>
      <c r="I14" s="23">
        <v>1110</v>
      </c>
      <c r="J14" s="23">
        <v>1044</v>
      </c>
      <c r="K14" s="23">
        <v>2147</v>
      </c>
      <c r="L14" s="23">
        <v>1099</v>
      </c>
      <c r="M14" s="23">
        <v>1048</v>
      </c>
      <c r="N14" s="113">
        <v>2155</v>
      </c>
      <c r="O14" s="23">
        <v>1114</v>
      </c>
      <c r="P14" s="23">
        <v>1041</v>
      </c>
      <c r="Q14" s="23">
        <v>2190</v>
      </c>
      <c r="R14" s="23">
        <v>1138</v>
      </c>
      <c r="S14" s="23">
        <v>1052</v>
      </c>
      <c r="T14" s="23">
        <v>2187</v>
      </c>
      <c r="U14" s="23">
        <v>1136</v>
      </c>
      <c r="V14" s="23">
        <v>1051</v>
      </c>
      <c r="W14" s="24">
        <v>2178</v>
      </c>
      <c r="X14" s="24">
        <v>1127</v>
      </c>
      <c r="Y14" s="24">
        <v>1051</v>
      </c>
      <c r="Z14" s="24">
        <v>2197</v>
      </c>
      <c r="AA14" s="24">
        <v>1146</v>
      </c>
      <c r="AB14" s="24">
        <v>1050</v>
      </c>
      <c r="AC14" s="24">
        <v>2167</v>
      </c>
      <c r="AD14" s="24">
        <v>1120</v>
      </c>
      <c r="AE14" s="24">
        <v>1046</v>
      </c>
      <c r="AF14" s="24">
        <v>2168</v>
      </c>
      <c r="AG14" s="24">
        <v>1123</v>
      </c>
      <c r="AH14" s="24">
        <v>1045</v>
      </c>
      <c r="AI14" s="24">
        <v>2159</v>
      </c>
      <c r="AJ14" s="24">
        <v>1117</v>
      </c>
      <c r="AK14" s="24">
        <v>1042</v>
      </c>
      <c r="AL14" s="24">
        <v>2125</v>
      </c>
      <c r="AM14" s="24">
        <v>1070</v>
      </c>
      <c r="AN14" s="24">
        <v>1055</v>
      </c>
      <c r="AO14" s="107"/>
      <c r="AP14" s="37"/>
      <c r="AQ14" s="49" t="s">
        <v>115</v>
      </c>
      <c r="AR14" s="49"/>
      <c r="AS14" s="60"/>
    </row>
    <row r="15" spans="1:45" s="20" customFormat="1" ht="20.25" customHeight="1">
      <c r="A15" s="49"/>
      <c r="B15" s="49"/>
      <c r="C15" s="22" t="s">
        <v>149</v>
      </c>
      <c r="D15" s="106"/>
      <c r="E15" s="23">
        <v>2672</v>
      </c>
      <c r="F15" s="23">
        <v>10</v>
      </c>
      <c r="G15" s="23">
        <v>2662</v>
      </c>
      <c r="H15" s="23">
        <v>2634</v>
      </c>
      <c r="I15" s="23">
        <v>11</v>
      </c>
      <c r="J15" s="23">
        <v>2623</v>
      </c>
      <c r="K15" s="23">
        <v>2567</v>
      </c>
      <c r="L15" s="23">
        <v>15</v>
      </c>
      <c r="M15" s="23">
        <v>2552</v>
      </c>
      <c r="N15" s="113">
        <v>2523</v>
      </c>
      <c r="O15" s="23">
        <v>17</v>
      </c>
      <c r="P15" s="23">
        <v>2506</v>
      </c>
      <c r="Q15" s="23">
        <v>2445</v>
      </c>
      <c r="R15" s="23">
        <v>13</v>
      </c>
      <c r="S15" s="23">
        <v>2432</v>
      </c>
      <c r="T15" s="23">
        <v>2386</v>
      </c>
      <c r="U15" s="23">
        <v>15</v>
      </c>
      <c r="V15" s="23">
        <v>2371</v>
      </c>
      <c r="W15" s="24">
        <v>2376</v>
      </c>
      <c r="X15" s="24">
        <v>18</v>
      </c>
      <c r="Y15" s="24">
        <v>2358</v>
      </c>
      <c r="Z15" s="24">
        <v>2366</v>
      </c>
      <c r="AA15" s="24">
        <v>20</v>
      </c>
      <c r="AB15" s="24">
        <v>2346</v>
      </c>
      <c r="AC15" s="24">
        <v>2364</v>
      </c>
      <c r="AD15" s="24">
        <v>20</v>
      </c>
      <c r="AE15" s="24">
        <v>2345</v>
      </c>
      <c r="AF15" s="24">
        <v>2395</v>
      </c>
      <c r="AG15" s="24">
        <v>25</v>
      </c>
      <c r="AH15" s="24">
        <v>2370</v>
      </c>
      <c r="AI15" s="24">
        <v>2406</v>
      </c>
      <c r="AJ15" s="24">
        <v>30</v>
      </c>
      <c r="AK15" s="24">
        <v>2377</v>
      </c>
      <c r="AL15" s="24">
        <v>2428</v>
      </c>
      <c r="AM15" s="24">
        <v>33</v>
      </c>
      <c r="AN15" s="24">
        <v>2395</v>
      </c>
      <c r="AO15" s="105"/>
      <c r="AP15" s="37"/>
      <c r="AQ15" s="49" t="s">
        <v>116</v>
      </c>
      <c r="AR15" s="49"/>
      <c r="AS15" s="60"/>
    </row>
    <row r="16" spans="1:45" s="20" customFormat="1" ht="20.25" customHeight="1">
      <c r="A16" s="49"/>
      <c r="B16" s="49"/>
      <c r="C16" s="22" t="s">
        <v>150</v>
      </c>
      <c r="D16" s="106"/>
      <c r="E16" s="23">
        <v>1865</v>
      </c>
      <c r="F16" s="23">
        <v>1032</v>
      </c>
      <c r="G16" s="23">
        <v>833</v>
      </c>
      <c r="H16" s="23">
        <v>1921</v>
      </c>
      <c r="I16" s="23">
        <v>1054</v>
      </c>
      <c r="J16" s="23">
        <v>867</v>
      </c>
      <c r="K16" s="23">
        <v>1994</v>
      </c>
      <c r="L16" s="23">
        <v>1079</v>
      </c>
      <c r="M16" s="23">
        <v>915</v>
      </c>
      <c r="N16" s="113">
        <v>2075</v>
      </c>
      <c r="O16" s="23">
        <v>1104</v>
      </c>
      <c r="P16" s="23">
        <v>971</v>
      </c>
      <c r="Q16" s="23">
        <v>2121</v>
      </c>
      <c r="R16" s="23">
        <v>1114</v>
      </c>
      <c r="S16" s="23">
        <v>1007</v>
      </c>
      <c r="T16" s="23">
        <v>2146</v>
      </c>
      <c r="U16" s="23">
        <v>1105</v>
      </c>
      <c r="V16" s="23">
        <v>1042</v>
      </c>
      <c r="W16" s="24">
        <v>2211</v>
      </c>
      <c r="X16" s="24">
        <v>1122</v>
      </c>
      <c r="Y16" s="24">
        <v>1089</v>
      </c>
      <c r="Z16" s="24">
        <v>2305</v>
      </c>
      <c r="AA16" s="24">
        <v>1150</v>
      </c>
      <c r="AB16" s="24">
        <v>1154</v>
      </c>
      <c r="AC16" s="24">
        <v>2350</v>
      </c>
      <c r="AD16" s="24">
        <v>1162</v>
      </c>
      <c r="AE16" s="24">
        <v>1189</v>
      </c>
      <c r="AF16" s="24">
        <v>2369</v>
      </c>
      <c r="AG16" s="24">
        <v>1162</v>
      </c>
      <c r="AH16" s="24">
        <v>1207</v>
      </c>
      <c r="AI16" s="24">
        <v>2405</v>
      </c>
      <c r="AJ16" s="24">
        <v>1171</v>
      </c>
      <c r="AK16" s="24">
        <v>1234</v>
      </c>
      <c r="AL16" s="24">
        <v>2442</v>
      </c>
      <c r="AM16" s="24">
        <v>1233</v>
      </c>
      <c r="AN16" s="24">
        <v>1209</v>
      </c>
      <c r="AO16" s="105"/>
      <c r="AP16" s="37"/>
      <c r="AQ16" s="49" t="s">
        <v>117</v>
      </c>
      <c r="AR16" s="49"/>
      <c r="AS16" s="60"/>
    </row>
    <row r="17" spans="1:45" s="20" customFormat="1" ht="20.25" customHeight="1">
      <c r="A17" s="49"/>
      <c r="B17" s="49"/>
      <c r="C17" s="22" t="s">
        <v>151</v>
      </c>
      <c r="D17" s="106"/>
      <c r="E17" s="23">
        <v>517</v>
      </c>
      <c r="F17" s="23">
        <v>447</v>
      </c>
      <c r="G17" s="23">
        <v>70</v>
      </c>
      <c r="H17" s="23">
        <v>558</v>
      </c>
      <c r="I17" s="23">
        <v>479</v>
      </c>
      <c r="J17" s="23">
        <v>78</v>
      </c>
      <c r="K17" s="23">
        <v>580</v>
      </c>
      <c r="L17" s="23">
        <v>484</v>
      </c>
      <c r="M17" s="23">
        <v>97</v>
      </c>
      <c r="N17" s="113">
        <v>616</v>
      </c>
      <c r="O17" s="23">
        <v>505</v>
      </c>
      <c r="P17" s="23">
        <v>111</v>
      </c>
      <c r="Q17" s="23">
        <v>691</v>
      </c>
      <c r="R17" s="23">
        <v>547</v>
      </c>
      <c r="S17" s="23">
        <v>144</v>
      </c>
      <c r="T17" s="23">
        <v>769</v>
      </c>
      <c r="U17" s="23">
        <v>603</v>
      </c>
      <c r="V17" s="23">
        <v>166</v>
      </c>
      <c r="W17" s="24">
        <v>838</v>
      </c>
      <c r="X17" s="24">
        <v>654</v>
      </c>
      <c r="Y17" s="24">
        <v>184</v>
      </c>
      <c r="Z17" s="24">
        <v>893</v>
      </c>
      <c r="AA17" s="24">
        <v>693</v>
      </c>
      <c r="AB17" s="24">
        <v>200</v>
      </c>
      <c r="AC17" s="24">
        <v>950</v>
      </c>
      <c r="AD17" s="24">
        <v>736</v>
      </c>
      <c r="AE17" s="24">
        <v>214</v>
      </c>
      <c r="AF17" s="24">
        <v>969</v>
      </c>
      <c r="AG17" s="24">
        <v>747</v>
      </c>
      <c r="AH17" s="24">
        <v>222</v>
      </c>
      <c r="AI17" s="24">
        <v>975</v>
      </c>
      <c r="AJ17" s="24">
        <v>751</v>
      </c>
      <c r="AK17" s="24">
        <v>224</v>
      </c>
      <c r="AL17" s="24">
        <v>995</v>
      </c>
      <c r="AM17" s="24">
        <v>761</v>
      </c>
      <c r="AN17" s="24">
        <v>234</v>
      </c>
      <c r="AO17" s="105"/>
      <c r="AP17" s="37"/>
      <c r="AQ17" s="49" t="s">
        <v>118</v>
      </c>
      <c r="AR17" s="49"/>
      <c r="AS17" s="60"/>
    </row>
    <row r="18" spans="1:45" s="20" customFormat="1" ht="20.25" customHeight="1">
      <c r="A18" s="49"/>
      <c r="B18" s="17" t="s">
        <v>119</v>
      </c>
      <c r="C18" s="21"/>
      <c r="D18" s="50"/>
      <c r="E18" s="86">
        <v>57.34</v>
      </c>
      <c r="F18" s="86">
        <v>68.22</v>
      </c>
      <c r="G18" s="86">
        <v>46.59</v>
      </c>
      <c r="H18" s="86">
        <v>57.34</v>
      </c>
      <c r="I18" s="86">
        <v>67.69</v>
      </c>
      <c r="J18" s="86">
        <v>47.14</v>
      </c>
      <c r="K18" s="86">
        <v>57.66</v>
      </c>
      <c r="L18" s="86">
        <v>67.78</v>
      </c>
      <c r="M18" s="86">
        <v>47.71</v>
      </c>
      <c r="N18" s="114">
        <v>57.78</v>
      </c>
      <c r="O18" s="86">
        <v>67.62</v>
      </c>
      <c r="P18" s="86">
        <v>48.12</v>
      </c>
      <c r="Q18" s="86">
        <v>57.92</v>
      </c>
      <c r="R18" s="86">
        <v>67.35</v>
      </c>
      <c r="S18" s="86">
        <v>48.68</v>
      </c>
      <c r="T18" s="86">
        <v>58.25</v>
      </c>
      <c r="U18" s="86">
        <v>67.24</v>
      </c>
      <c r="V18" s="86">
        <v>49.44</v>
      </c>
      <c r="W18" s="108">
        <v>58.28</v>
      </c>
      <c r="X18" s="108">
        <v>67.09</v>
      </c>
      <c r="Y18" s="108">
        <v>49.67</v>
      </c>
      <c r="Z18" s="108">
        <v>57.9</v>
      </c>
      <c r="AA18" s="108">
        <v>66.4</v>
      </c>
      <c r="AB18" s="108">
        <v>49.62</v>
      </c>
      <c r="AC18" s="108">
        <v>58.07</v>
      </c>
      <c r="AD18" s="108">
        <v>66.51</v>
      </c>
      <c r="AE18" s="108">
        <v>49.89</v>
      </c>
      <c r="AF18" s="108">
        <v>58.17</v>
      </c>
      <c r="AG18" s="108">
        <v>66.67</v>
      </c>
      <c r="AH18" s="108">
        <v>49.97</v>
      </c>
      <c r="AI18" s="108">
        <v>58.35</v>
      </c>
      <c r="AJ18" s="108">
        <v>66.83</v>
      </c>
      <c r="AK18" s="108">
        <v>50.19</v>
      </c>
      <c r="AL18" s="108">
        <v>58.43</v>
      </c>
      <c r="AM18" s="108">
        <v>66.74</v>
      </c>
      <c r="AN18" s="108">
        <v>50.46</v>
      </c>
      <c r="AO18" s="109"/>
      <c r="AP18" s="21" t="s">
        <v>120</v>
      </c>
      <c r="AQ18" s="18"/>
      <c r="AR18" s="21"/>
      <c r="AS18" s="60"/>
    </row>
    <row r="19" spans="1:45" s="20" customFormat="1" ht="20.25" customHeight="1">
      <c r="A19" s="49"/>
      <c r="B19" s="49"/>
      <c r="C19" s="17" t="s">
        <v>69</v>
      </c>
      <c r="D19" s="50"/>
      <c r="E19" s="86"/>
      <c r="F19" s="86"/>
      <c r="G19" s="86"/>
      <c r="H19" s="86"/>
      <c r="I19" s="86"/>
      <c r="J19" s="86"/>
      <c r="K19" s="86"/>
      <c r="L19" s="86"/>
      <c r="M19" s="86"/>
      <c r="N19" s="60"/>
      <c r="O19" s="60"/>
      <c r="P19" s="60"/>
      <c r="Q19" s="60"/>
      <c r="R19" s="60"/>
      <c r="S19" s="60"/>
      <c r="T19" s="60"/>
      <c r="U19" s="60"/>
      <c r="V19" s="60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104"/>
      <c r="AP19" s="110"/>
      <c r="AQ19" s="49" t="s">
        <v>70</v>
      </c>
      <c r="AR19" s="103"/>
      <c r="AS19" s="60"/>
    </row>
    <row r="20" spans="1:45" s="20" customFormat="1" ht="20.25" customHeight="1">
      <c r="A20" s="49"/>
      <c r="B20" s="49"/>
      <c r="C20" s="21"/>
      <c r="D20" s="22" t="s">
        <v>152</v>
      </c>
      <c r="E20" s="86">
        <v>54.85</v>
      </c>
      <c r="F20" s="86">
        <v>55.67</v>
      </c>
      <c r="G20" s="86">
        <v>53.89</v>
      </c>
      <c r="H20" s="86">
        <v>55.04</v>
      </c>
      <c r="I20" s="86">
        <v>55.49</v>
      </c>
      <c r="J20" s="86">
        <v>54.52</v>
      </c>
      <c r="K20" s="86">
        <v>56</v>
      </c>
      <c r="L20" s="86">
        <v>56.62</v>
      </c>
      <c r="M20" s="86">
        <v>55.28</v>
      </c>
      <c r="N20" s="86">
        <v>56.86</v>
      </c>
      <c r="O20" s="86">
        <v>57.18</v>
      </c>
      <c r="P20" s="86">
        <v>56.49</v>
      </c>
      <c r="Q20" s="86">
        <v>57.38</v>
      </c>
      <c r="R20" s="86">
        <v>57.56</v>
      </c>
      <c r="S20" s="86">
        <v>57.17</v>
      </c>
      <c r="T20" s="86">
        <v>58.02</v>
      </c>
      <c r="U20" s="86">
        <v>58.14</v>
      </c>
      <c r="V20" s="86">
        <v>57.89</v>
      </c>
      <c r="W20" s="108">
        <v>58.64</v>
      </c>
      <c r="X20" s="108">
        <v>58.88</v>
      </c>
      <c r="Y20" s="108">
        <v>58.38</v>
      </c>
      <c r="Z20" s="108">
        <v>58.81</v>
      </c>
      <c r="AA20" s="108">
        <v>58.88</v>
      </c>
      <c r="AB20" s="108">
        <v>58.74</v>
      </c>
      <c r="AC20" s="108">
        <v>59.74</v>
      </c>
      <c r="AD20" s="108">
        <v>60.01</v>
      </c>
      <c r="AE20" s="108">
        <v>59.43</v>
      </c>
      <c r="AF20" s="108">
        <v>60.39</v>
      </c>
      <c r="AG20" s="108">
        <v>60.62</v>
      </c>
      <c r="AH20" s="108">
        <v>60.14</v>
      </c>
      <c r="AI20" s="108">
        <v>60.95</v>
      </c>
      <c r="AJ20" s="108">
        <v>61.29</v>
      </c>
      <c r="AK20" s="108">
        <v>60.57</v>
      </c>
      <c r="AL20" s="108">
        <v>61.39</v>
      </c>
      <c r="AM20" s="108">
        <v>62.26</v>
      </c>
      <c r="AN20" s="108">
        <v>60.4</v>
      </c>
      <c r="AO20" s="105"/>
      <c r="AP20" s="37"/>
      <c r="AQ20" s="49"/>
      <c r="AR20" s="49" t="s">
        <v>71</v>
      </c>
      <c r="AS20" s="60"/>
    </row>
    <row r="21" spans="1:45" s="20" customFormat="1" ht="20.25" customHeight="1">
      <c r="A21" s="49"/>
      <c r="B21" s="49"/>
      <c r="C21" s="21"/>
      <c r="D21" s="22" t="s">
        <v>153</v>
      </c>
      <c r="E21" s="86">
        <v>61.91</v>
      </c>
      <c r="F21" s="86">
        <v>77.37</v>
      </c>
      <c r="G21" s="86">
        <v>46.64</v>
      </c>
      <c r="H21" s="86">
        <v>61.78</v>
      </c>
      <c r="I21" s="86">
        <v>76.67</v>
      </c>
      <c r="J21" s="86">
        <v>47.1</v>
      </c>
      <c r="K21" s="86">
        <v>61.92</v>
      </c>
      <c r="L21" s="86">
        <v>76.21</v>
      </c>
      <c r="M21" s="86">
        <v>47.77</v>
      </c>
      <c r="N21" s="86">
        <v>61.72</v>
      </c>
      <c r="O21" s="86">
        <v>75.77</v>
      </c>
      <c r="P21" s="86">
        <v>47.75</v>
      </c>
      <c r="Q21" s="86">
        <v>61.7</v>
      </c>
      <c r="R21" s="86">
        <v>75.12</v>
      </c>
      <c r="S21" s="86">
        <v>48.35</v>
      </c>
      <c r="T21" s="86">
        <v>61.84</v>
      </c>
      <c r="U21" s="86">
        <v>74.68</v>
      </c>
      <c r="V21" s="86">
        <v>49.1</v>
      </c>
      <c r="W21" s="108">
        <v>61.53</v>
      </c>
      <c r="X21" s="108">
        <v>73.99</v>
      </c>
      <c r="Y21" s="108">
        <v>49.11</v>
      </c>
      <c r="Z21" s="108">
        <v>60.93</v>
      </c>
      <c r="AA21" s="108">
        <v>73.05</v>
      </c>
      <c r="AB21" s="108">
        <v>48.92</v>
      </c>
      <c r="AC21" s="108">
        <v>60.7</v>
      </c>
      <c r="AD21" s="108">
        <v>72.54</v>
      </c>
      <c r="AE21" s="108">
        <v>49.03</v>
      </c>
      <c r="AF21" s="108">
        <v>60.6</v>
      </c>
      <c r="AG21" s="108">
        <v>72.37</v>
      </c>
      <c r="AH21" s="108">
        <v>48.97</v>
      </c>
      <c r="AI21" s="108">
        <v>60.51</v>
      </c>
      <c r="AJ21" s="108">
        <v>72.14</v>
      </c>
      <c r="AK21" s="108">
        <v>49.05</v>
      </c>
      <c r="AL21" s="108">
        <v>60.41</v>
      </c>
      <c r="AM21" s="108">
        <v>71.57</v>
      </c>
      <c r="AN21" s="108">
        <v>49.43</v>
      </c>
      <c r="AO21" s="105"/>
      <c r="AP21" s="37"/>
      <c r="AQ21" s="49"/>
      <c r="AR21" s="49" t="s">
        <v>72</v>
      </c>
      <c r="AS21" s="60"/>
    </row>
    <row r="22" spans="1:45" s="20" customFormat="1" ht="20.25" customHeight="1">
      <c r="A22" s="49"/>
      <c r="B22" s="49"/>
      <c r="C22" s="21"/>
      <c r="D22" s="22" t="s">
        <v>121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5"/>
      <c r="AP22" s="37"/>
      <c r="AQ22" s="49"/>
      <c r="AR22" s="49" t="s">
        <v>122</v>
      </c>
      <c r="AS22" s="60"/>
    </row>
    <row r="23" spans="1:45" s="20" customFormat="1" ht="20.25" customHeight="1">
      <c r="A23" s="49"/>
      <c r="B23" s="49"/>
      <c r="C23" s="21"/>
      <c r="D23" s="22" t="s">
        <v>123</v>
      </c>
      <c r="E23" s="39" t="s">
        <v>0</v>
      </c>
      <c r="F23" s="39" t="s">
        <v>0</v>
      </c>
      <c r="G23" s="86">
        <v>53.57</v>
      </c>
      <c r="H23" s="39" t="s">
        <v>0</v>
      </c>
      <c r="I23" s="39" t="s">
        <v>0</v>
      </c>
      <c r="J23" s="86">
        <v>53.46</v>
      </c>
      <c r="K23" s="39" t="s">
        <v>0</v>
      </c>
      <c r="L23" s="39" t="s">
        <v>0</v>
      </c>
      <c r="M23" s="86">
        <v>54.15</v>
      </c>
      <c r="N23" s="39" t="s">
        <v>0</v>
      </c>
      <c r="O23" s="39" t="s">
        <v>0</v>
      </c>
      <c r="P23" s="86">
        <v>55.64</v>
      </c>
      <c r="Q23" s="86" t="s">
        <v>0</v>
      </c>
      <c r="R23" s="86" t="s">
        <v>0</v>
      </c>
      <c r="S23" s="86">
        <v>58.14</v>
      </c>
      <c r="T23" s="86" t="s">
        <v>0</v>
      </c>
      <c r="U23" s="86" t="s">
        <v>0</v>
      </c>
      <c r="V23" s="86">
        <v>61.18</v>
      </c>
      <c r="W23" s="86" t="s">
        <v>0</v>
      </c>
      <c r="X23" s="86" t="s">
        <v>0</v>
      </c>
      <c r="Y23" s="108">
        <v>64.14</v>
      </c>
      <c r="Z23" s="86" t="s">
        <v>0</v>
      </c>
      <c r="AA23" s="86" t="s">
        <v>0</v>
      </c>
      <c r="AB23" s="108">
        <v>60.85</v>
      </c>
      <c r="AC23" s="86" t="s">
        <v>0</v>
      </c>
      <c r="AD23" s="86" t="s">
        <v>0</v>
      </c>
      <c r="AE23" s="108">
        <v>60.03</v>
      </c>
      <c r="AF23" s="86" t="s">
        <v>0</v>
      </c>
      <c r="AG23" s="86" t="s">
        <v>0</v>
      </c>
      <c r="AH23" s="108">
        <v>61.87</v>
      </c>
      <c r="AI23" s="86" t="s">
        <v>0</v>
      </c>
      <c r="AJ23" s="86" t="s">
        <v>0</v>
      </c>
      <c r="AK23" s="108">
        <v>63.89</v>
      </c>
      <c r="AL23" s="86" t="s">
        <v>0</v>
      </c>
      <c r="AM23" s="86" t="s">
        <v>0</v>
      </c>
      <c r="AN23" s="108">
        <v>62.11</v>
      </c>
      <c r="AO23" s="105"/>
      <c r="AP23" s="37"/>
      <c r="AQ23" s="49"/>
      <c r="AR23" s="49" t="s">
        <v>124</v>
      </c>
      <c r="AS23" s="60"/>
    </row>
    <row r="24" spans="1:45" s="20" customFormat="1" ht="20.25" customHeight="1">
      <c r="A24" s="49"/>
      <c r="B24" s="49"/>
      <c r="C24" s="21"/>
      <c r="D24" s="22" t="s">
        <v>125</v>
      </c>
      <c r="E24" s="39" t="s">
        <v>0</v>
      </c>
      <c r="F24" s="39" t="s">
        <v>0</v>
      </c>
      <c r="G24" s="86">
        <v>44.39</v>
      </c>
      <c r="H24" s="39" t="s">
        <v>0</v>
      </c>
      <c r="I24" s="39" t="s">
        <v>0</v>
      </c>
      <c r="J24" s="86">
        <v>44.69</v>
      </c>
      <c r="K24" s="39" t="s">
        <v>0</v>
      </c>
      <c r="L24" s="39" t="s">
        <v>0</v>
      </c>
      <c r="M24" s="86">
        <v>44.92</v>
      </c>
      <c r="N24" s="39" t="s">
        <v>0</v>
      </c>
      <c r="O24" s="39" t="s">
        <v>0</v>
      </c>
      <c r="P24" s="86">
        <v>44.54</v>
      </c>
      <c r="Q24" s="86" t="s">
        <v>0</v>
      </c>
      <c r="R24" s="86" t="s">
        <v>0</v>
      </c>
      <c r="S24" s="86">
        <v>44.67</v>
      </c>
      <c r="T24" s="86" t="s">
        <v>0</v>
      </c>
      <c r="U24" s="86" t="s">
        <v>0</v>
      </c>
      <c r="V24" s="86">
        <v>45.9</v>
      </c>
      <c r="W24" s="86" t="s">
        <v>0</v>
      </c>
      <c r="X24" s="86" t="s">
        <v>0</v>
      </c>
      <c r="Y24" s="108">
        <v>45.18</v>
      </c>
      <c r="Z24" s="86" t="s">
        <v>0</v>
      </c>
      <c r="AA24" s="86" t="s">
        <v>0</v>
      </c>
      <c r="AB24" s="108">
        <v>44.72</v>
      </c>
      <c r="AC24" s="86" t="s">
        <v>0</v>
      </c>
      <c r="AD24" s="86" t="s">
        <v>0</v>
      </c>
      <c r="AE24" s="108">
        <v>45.27</v>
      </c>
      <c r="AF24" s="86" t="s">
        <v>0</v>
      </c>
      <c r="AG24" s="86" t="s">
        <v>0</v>
      </c>
      <c r="AH24" s="108">
        <v>44.87</v>
      </c>
      <c r="AI24" s="86" t="s">
        <v>0</v>
      </c>
      <c r="AJ24" s="86" t="s">
        <v>0</v>
      </c>
      <c r="AK24" s="108">
        <v>44.76</v>
      </c>
      <c r="AL24" s="86" t="s">
        <v>0</v>
      </c>
      <c r="AM24" s="86" t="s">
        <v>0</v>
      </c>
      <c r="AN24" s="108">
        <v>44.96</v>
      </c>
      <c r="AO24" s="105"/>
      <c r="AP24" s="37"/>
      <c r="AQ24" s="49"/>
      <c r="AR24" s="49" t="s">
        <v>126</v>
      </c>
      <c r="AS24" s="60"/>
    </row>
    <row r="25" spans="1:45" s="20" customFormat="1" ht="20.25" customHeight="1">
      <c r="A25" s="49"/>
      <c r="B25" s="49"/>
      <c r="C25" s="21"/>
      <c r="D25" s="22" t="s">
        <v>127</v>
      </c>
      <c r="E25" s="39" t="s">
        <v>0</v>
      </c>
      <c r="F25" s="39" t="s">
        <v>0</v>
      </c>
      <c r="G25" s="86">
        <v>63.94</v>
      </c>
      <c r="H25" s="39" t="s">
        <v>0</v>
      </c>
      <c r="I25" s="39" t="s">
        <v>0</v>
      </c>
      <c r="J25" s="86">
        <v>64.3</v>
      </c>
      <c r="K25" s="39" t="s">
        <v>0</v>
      </c>
      <c r="L25" s="39" t="s">
        <v>0</v>
      </c>
      <c r="M25" s="86">
        <v>69.37</v>
      </c>
      <c r="N25" s="39" t="s">
        <v>0</v>
      </c>
      <c r="O25" s="39" t="s">
        <v>0</v>
      </c>
      <c r="P25" s="86">
        <v>71.21</v>
      </c>
      <c r="Q25" s="86" t="s">
        <v>0</v>
      </c>
      <c r="R25" s="86" t="s">
        <v>0</v>
      </c>
      <c r="S25" s="86">
        <v>71.31</v>
      </c>
      <c r="T25" s="86" t="s">
        <v>0</v>
      </c>
      <c r="U25" s="86" t="s">
        <v>0</v>
      </c>
      <c r="V25" s="86">
        <v>70.09</v>
      </c>
      <c r="W25" s="86" t="s">
        <v>0</v>
      </c>
      <c r="X25" s="86" t="s">
        <v>0</v>
      </c>
      <c r="Y25" s="108">
        <v>70.34</v>
      </c>
      <c r="Z25" s="86" t="s">
        <v>0</v>
      </c>
      <c r="AA25" s="86" t="s">
        <v>0</v>
      </c>
      <c r="AB25" s="108">
        <v>70.83</v>
      </c>
      <c r="AC25" s="86" t="s">
        <v>0</v>
      </c>
      <c r="AD25" s="86" t="s">
        <v>0</v>
      </c>
      <c r="AE25" s="108">
        <v>69.88</v>
      </c>
      <c r="AF25" s="86" t="s">
        <v>0</v>
      </c>
      <c r="AG25" s="86" t="s">
        <v>0</v>
      </c>
      <c r="AH25" s="108">
        <v>75.72</v>
      </c>
      <c r="AI25" s="86" t="s">
        <v>0</v>
      </c>
      <c r="AJ25" s="86" t="s">
        <v>0</v>
      </c>
      <c r="AK25" s="108">
        <v>74.22</v>
      </c>
      <c r="AL25" s="86" t="s">
        <v>0</v>
      </c>
      <c r="AM25" s="86" t="s">
        <v>0</v>
      </c>
      <c r="AN25" s="108">
        <v>72.51</v>
      </c>
      <c r="AO25" s="105"/>
      <c r="AP25" s="37"/>
      <c r="AQ25" s="49"/>
      <c r="AR25" s="49" t="s">
        <v>128</v>
      </c>
      <c r="AS25" s="60"/>
    </row>
    <row r="26" spans="1:45" s="20" customFormat="1" ht="20.25" customHeight="1">
      <c r="A26" s="49"/>
      <c r="B26" s="49"/>
      <c r="C26" s="21"/>
      <c r="D26" s="22" t="s">
        <v>73</v>
      </c>
      <c r="E26" s="86">
        <v>34.15</v>
      </c>
      <c r="F26" s="86">
        <v>48.93</v>
      </c>
      <c r="G26" s="86">
        <v>26.88</v>
      </c>
      <c r="H26" s="86">
        <v>35.1</v>
      </c>
      <c r="I26" s="86">
        <v>49.53</v>
      </c>
      <c r="J26" s="86">
        <v>27.87</v>
      </c>
      <c r="K26" s="86">
        <v>35.56</v>
      </c>
      <c r="L26" s="86">
        <v>50.39</v>
      </c>
      <c r="M26" s="86">
        <v>28.12</v>
      </c>
      <c r="N26" s="86">
        <v>35.87</v>
      </c>
      <c r="O26" s="86">
        <v>50.19</v>
      </c>
      <c r="P26" s="86">
        <v>28.97</v>
      </c>
      <c r="Q26" s="86">
        <v>36.49</v>
      </c>
      <c r="R26" s="86">
        <v>51.59</v>
      </c>
      <c r="S26" s="86">
        <v>29.24</v>
      </c>
      <c r="T26" s="86">
        <v>37.19</v>
      </c>
      <c r="U26" s="86">
        <v>51.59</v>
      </c>
      <c r="V26" s="86">
        <v>30.22</v>
      </c>
      <c r="W26" s="108">
        <v>37.59</v>
      </c>
      <c r="X26" s="108">
        <v>51.6</v>
      </c>
      <c r="Y26" s="108">
        <v>30.88</v>
      </c>
      <c r="Z26" s="108">
        <v>37.52</v>
      </c>
      <c r="AA26" s="108">
        <v>51.11</v>
      </c>
      <c r="AB26" s="108">
        <v>30.93</v>
      </c>
      <c r="AC26" s="108">
        <v>37.63</v>
      </c>
      <c r="AD26" s="108">
        <v>51.78</v>
      </c>
      <c r="AE26" s="108">
        <v>30.76</v>
      </c>
      <c r="AF26" s="108">
        <v>37.33</v>
      </c>
      <c r="AG26" s="108">
        <v>52.43</v>
      </c>
      <c r="AH26" s="108">
        <v>30.17</v>
      </c>
      <c r="AI26" s="108">
        <v>37.87</v>
      </c>
      <c r="AJ26" s="108">
        <v>53.34</v>
      </c>
      <c r="AK26" s="108">
        <v>30.35</v>
      </c>
      <c r="AL26" s="108">
        <v>38.04</v>
      </c>
      <c r="AM26" s="108">
        <v>52.67</v>
      </c>
      <c r="AN26" s="108">
        <v>30.89</v>
      </c>
      <c r="AO26" s="105"/>
      <c r="AP26" s="37"/>
      <c r="AQ26" s="49"/>
      <c r="AR26" s="49" t="s">
        <v>74</v>
      </c>
      <c r="AS26" s="60"/>
    </row>
    <row r="27" spans="1:45" s="20" customFormat="1" ht="20.25" customHeight="1">
      <c r="A27" s="49"/>
      <c r="B27" s="17" t="s">
        <v>129</v>
      </c>
      <c r="C27" s="49"/>
      <c r="D27" s="50"/>
      <c r="E27" s="23">
        <v>9454</v>
      </c>
      <c r="F27" s="23">
        <v>5547</v>
      </c>
      <c r="G27" s="23">
        <v>3907</v>
      </c>
      <c r="H27" s="23">
        <v>9573</v>
      </c>
      <c r="I27" s="23">
        <v>5579</v>
      </c>
      <c r="J27" s="23">
        <v>3994</v>
      </c>
      <c r="K27" s="23">
        <v>9786</v>
      </c>
      <c r="L27" s="23">
        <v>5680</v>
      </c>
      <c r="M27" s="23">
        <v>4106</v>
      </c>
      <c r="N27" s="23">
        <v>9942</v>
      </c>
      <c r="O27" s="23">
        <v>5753</v>
      </c>
      <c r="P27" s="23">
        <v>4190</v>
      </c>
      <c r="Q27" s="23">
        <v>10111</v>
      </c>
      <c r="R27" s="23">
        <v>5810</v>
      </c>
      <c r="S27" s="23">
        <v>4301</v>
      </c>
      <c r="T27" s="23">
        <v>10294</v>
      </c>
      <c r="U27" s="23">
        <v>5868</v>
      </c>
      <c r="V27" s="23">
        <v>4426</v>
      </c>
      <c r="W27" s="24">
        <v>10403</v>
      </c>
      <c r="X27" s="24">
        <v>5902</v>
      </c>
      <c r="Y27" s="24">
        <v>4501</v>
      </c>
      <c r="Z27" s="24">
        <v>10279</v>
      </c>
      <c r="AA27" s="24">
        <v>5776</v>
      </c>
      <c r="AB27" s="24">
        <v>4502</v>
      </c>
      <c r="AC27" s="24">
        <v>10493</v>
      </c>
      <c r="AD27" s="24">
        <v>5880</v>
      </c>
      <c r="AE27" s="24">
        <v>4613</v>
      </c>
      <c r="AF27" s="24">
        <v>10709</v>
      </c>
      <c r="AG27" s="24">
        <v>6006</v>
      </c>
      <c r="AH27" s="24">
        <v>4702</v>
      </c>
      <c r="AI27" s="24">
        <v>10860</v>
      </c>
      <c r="AJ27" s="24">
        <v>6083</v>
      </c>
      <c r="AK27" s="24">
        <v>4777</v>
      </c>
      <c r="AL27" s="24">
        <v>10967</v>
      </c>
      <c r="AM27" s="24">
        <v>6116</v>
      </c>
      <c r="AN27" s="24">
        <v>4851</v>
      </c>
      <c r="AO27" s="105"/>
      <c r="AP27" s="37" t="s">
        <v>130</v>
      </c>
      <c r="AQ27" s="49"/>
      <c r="AR27" s="49"/>
      <c r="AS27" s="60"/>
    </row>
    <row r="28" spans="1:45" s="20" customFormat="1" ht="20.25" customHeight="1">
      <c r="A28" s="49"/>
      <c r="B28" s="49"/>
      <c r="C28" s="17" t="s">
        <v>131</v>
      </c>
      <c r="D28" s="5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107"/>
      <c r="AP28" s="37"/>
      <c r="AQ28" s="49" t="s">
        <v>132</v>
      </c>
      <c r="AR28" s="49"/>
      <c r="AS28" s="60"/>
    </row>
    <row r="29" spans="1:45" s="20" customFormat="1" ht="20.25" customHeight="1">
      <c r="A29" s="49"/>
      <c r="B29" s="49"/>
      <c r="C29" s="21"/>
      <c r="D29" s="22" t="s">
        <v>154</v>
      </c>
      <c r="E29" s="23">
        <v>492</v>
      </c>
      <c r="F29" s="23">
        <v>414</v>
      </c>
      <c r="G29" s="23">
        <v>78</v>
      </c>
      <c r="H29" s="23">
        <v>496</v>
      </c>
      <c r="I29" s="23">
        <v>414</v>
      </c>
      <c r="J29" s="23">
        <v>82</v>
      </c>
      <c r="K29" s="23">
        <v>510</v>
      </c>
      <c r="L29" s="23">
        <v>423</v>
      </c>
      <c r="M29" s="23">
        <v>88</v>
      </c>
      <c r="N29" s="23">
        <v>503</v>
      </c>
      <c r="O29" s="23">
        <v>416</v>
      </c>
      <c r="P29" s="23">
        <v>87</v>
      </c>
      <c r="Q29" s="23">
        <v>517</v>
      </c>
      <c r="R29" s="23">
        <v>423</v>
      </c>
      <c r="S29" s="23">
        <v>94</v>
      </c>
      <c r="T29" s="23">
        <v>523</v>
      </c>
      <c r="U29" s="23">
        <v>430</v>
      </c>
      <c r="V29" s="23">
        <v>93</v>
      </c>
      <c r="W29" s="24">
        <v>508</v>
      </c>
      <c r="X29" s="24">
        <v>418</v>
      </c>
      <c r="Y29" s="24">
        <v>90</v>
      </c>
      <c r="Z29" s="24">
        <v>470</v>
      </c>
      <c r="AA29" s="24">
        <v>383</v>
      </c>
      <c r="AB29" s="24">
        <v>87</v>
      </c>
      <c r="AC29" s="24">
        <v>475</v>
      </c>
      <c r="AD29" s="24">
        <v>385</v>
      </c>
      <c r="AE29" s="24">
        <v>91</v>
      </c>
      <c r="AF29" s="24">
        <v>480</v>
      </c>
      <c r="AG29" s="24">
        <v>388</v>
      </c>
      <c r="AH29" s="24">
        <v>92</v>
      </c>
      <c r="AI29" s="24">
        <v>476</v>
      </c>
      <c r="AJ29" s="24">
        <v>384</v>
      </c>
      <c r="AK29" s="24">
        <v>92</v>
      </c>
      <c r="AL29" s="24">
        <v>468</v>
      </c>
      <c r="AM29" s="24">
        <v>377</v>
      </c>
      <c r="AN29" s="24">
        <v>91</v>
      </c>
      <c r="AO29" s="105"/>
      <c r="AP29" s="37"/>
      <c r="AQ29" s="49"/>
      <c r="AR29" s="49" t="s">
        <v>133</v>
      </c>
      <c r="AS29" s="60"/>
    </row>
    <row r="30" spans="1:45" s="20" customFormat="1" ht="20.25" customHeight="1">
      <c r="A30" s="49"/>
      <c r="B30" s="49"/>
      <c r="C30" s="21"/>
      <c r="D30" s="22" t="s">
        <v>155</v>
      </c>
      <c r="E30" s="23">
        <v>1496</v>
      </c>
      <c r="F30" s="23">
        <v>1176</v>
      </c>
      <c r="G30" s="23">
        <v>320</v>
      </c>
      <c r="H30" s="23">
        <v>1484</v>
      </c>
      <c r="I30" s="23">
        <v>1157</v>
      </c>
      <c r="J30" s="23">
        <v>327</v>
      </c>
      <c r="K30" s="23">
        <v>1458</v>
      </c>
      <c r="L30" s="23">
        <v>1125</v>
      </c>
      <c r="M30" s="23">
        <v>333</v>
      </c>
      <c r="N30" s="23">
        <v>1438</v>
      </c>
      <c r="O30" s="23">
        <v>1100</v>
      </c>
      <c r="P30" s="23">
        <v>337</v>
      </c>
      <c r="Q30" s="23">
        <v>1406</v>
      </c>
      <c r="R30" s="23">
        <v>1060</v>
      </c>
      <c r="S30" s="23">
        <v>346</v>
      </c>
      <c r="T30" s="23">
        <v>1396</v>
      </c>
      <c r="U30" s="23">
        <v>1046</v>
      </c>
      <c r="V30" s="23">
        <v>350</v>
      </c>
      <c r="W30" s="24">
        <v>1374</v>
      </c>
      <c r="X30" s="24">
        <v>1021</v>
      </c>
      <c r="Y30" s="24">
        <v>353</v>
      </c>
      <c r="Z30" s="24">
        <v>1331</v>
      </c>
      <c r="AA30" s="24">
        <v>992</v>
      </c>
      <c r="AB30" s="24">
        <v>340</v>
      </c>
      <c r="AC30" s="24">
        <v>1329</v>
      </c>
      <c r="AD30" s="24">
        <v>994</v>
      </c>
      <c r="AE30" s="24">
        <v>335</v>
      </c>
      <c r="AF30" s="24">
        <v>1323</v>
      </c>
      <c r="AG30" s="24">
        <v>982</v>
      </c>
      <c r="AH30" s="24">
        <v>341</v>
      </c>
      <c r="AI30" s="24">
        <v>1319</v>
      </c>
      <c r="AJ30" s="24">
        <v>984</v>
      </c>
      <c r="AK30" s="24">
        <v>335</v>
      </c>
      <c r="AL30" s="24">
        <v>1317</v>
      </c>
      <c r="AM30" s="24">
        <v>985</v>
      </c>
      <c r="AN30" s="24">
        <v>332</v>
      </c>
      <c r="AO30" s="105"/>
      <c r="AP30" s="37"/>
      <c r="AQ30" s="49"/>
      <c r="AR30" s="49" t="s">
        <v>134</v>
      </c>
      <c r="AS30" s="60"/>
    </row>
    <row r="31" spans="1:45" s="20" customFormat="1" ht="20.25" customHeight="1">
      <c r="A31" s="49"/>
      <c r="B31" s="49"/>
      <c r="C31" s="21"/>
      <c r="D31" s="22" t="s">
        <v>156</v>
      </c>
      <c r="E31" s="23">
        <v>695</v>
      </c>
      <c r="F31" s="23">
        <v>171</v>
      </c>
      <c r="G31" s="23">
        <v>525</v>
      </c>
      <c r="H31" s="23">
        <v>695</v>
      </c>
      <c r="I31" s="23">
        <v>171</v>
      </c>
      <c r="J31" s="23">
        <v>524</v>
      </c>
      <c r="K31" s="23">
        <v>686</v>
      </c>
      <c r="L31" s="23">
        <v>171</v>
      </c>
      <c r="M31" s="23">
        <v>515</v>
      </c>
      <c r="N31" s="23">
        <v>666</v>
      </c>
      <c r="O31" s="23">
        <v>163</v>
      </c>
      <c r="P31" s="23">
        <v>503</v>
      </c>
      <c r="Q31" s="23">
        <v>647</v>
      </c>
      <c r="R31" s="23">
        <v>155</v>
      </c>
      <c r="S31" s="23">
        <v>492</v>
      </c>
      <c r="T31" s="23">
        <v>641</v>
      </c>
      <c r="U31" s="23">
        <v>147</v>
      </c>
      <c r="V31" s="23">
        <v>493</v>
      </c>
      <c r="W31" s="24">
        <v>619</v>
      </c>
      <c r="X31" s="24">
        <v>152</v>
      </c>
      <c r="Y31" s="24">
        <v>467</v>
      </c>
      <c r="Z31" s="24">
        <v>588</v>
      </c>
      <c r="AA31" s="24">
        <v>147</v>
      </c>
      <c r="AB31" s="24">
        <v>441</v>
      </c>
      <c r="AC31" s="24">
        <v>585</v>
      </c>
      <c r="AD31" s="24">
        <v>145</v>
      </c>
      <c r="AE31" s="24">
        <v>440</v>
      </c>
      <c r="AF31" s="24">
        <v>577</v>
      </c>
      <c r="AG31" s="24">
        <v>154</v>
      </c>
      <c r="AH31" s="24">
        <v>423</v>
      </c>
      <c r="AI31" s="24">
        <v>570</v>
      </c>
      <c r="AJ31" s="24">
        <v>157</v>
      </c>
      <c r="AK31" s="24">
        <v>412</v>
      </c>
      <c r="AL31" s="24">
        <v>567</v>
      </c>
      <c r="AM31" s="24">
        <v>164</v>
      </c>
      <c r="AN31" s="24">
        <v>403</v>
      </c>
      <c r="AO31" s="107"/>
      <c r="AP31" s="37"/>
      <c r="AQ31" s="49"/>
      <c r="AR31" s="49" t="s">
        <v>135</v>
      </c>
      <c r="AS31" s="60"/>
    </row>
    <row r="32" spans="1:45" s="20" customFormat="1" ht="20.25" customHeight="1">
      <c r="A32" s="49"/>
      <c r="B32" s="49"/>
      <c r="C32" s="21"/>
      <c r="D32" s="22" t="s">
        <v>136</v>
      </c>
      <c r="E32" s="23">
        <v>5825</v>
      </c>
      <c r="F32" s="23">
        <v>3255</v>
      </c>
      <c r="G32" s="23">
        <v>2570</v>
      </c>
      <c r="H32" s="23">
        <v>5910</v>
      </c>
      <c r="I32" s="23">
        <v>3294</v>
      </c>
      <c r="J32" s="23">
        <v>2616</v>
      </c>
      <c r="K32" s="23">
        <v>6137</v>
      </c>
      <c r="L32" s="23">
        <v>3419</v>
      </c>
      <c r="M32" s="23">
        <v>2719</v>
      </c>
      <c r="N32" s="23">
        <v>6374</v>
      </c>
      <c r="O32" s="23">
        <v>3556</v>
      </c>
      <c r="P32" s="23">
        <v>2818</v>
      </c>
      <c r="Q32" s="23">
        <v>6608</v>
      </c>
      <c r="R32" s="23">
        <v>3673</v>
      </c>
      <c r="S32" s="23">
        <v>2934</v>
      </c>
      <c r="T32" s="23">
        <v>6803</v>
      </c>
      <c r="U32" s="23">
        <v>3760</v>
      </c>
      <c r="V32" s="23">
        <v>3043</v>
      </c>
      <c r="W32" s="24">
        <v>6945</v>
      </c>
      <c r="X32" s="24">
        <v>3819</v>
      </c>
      <c r="Y32" s="24">
        <v>3125</v>
      </c>
      <c r="Z32" s="24">
        <v>6850</v>
      </c>
      <c r="AA32" s="24">
        <v>3719</v>
      </c>
      <c r="AB32" s="24">
        <v>3130</v>
      </c>
      <c r="AC32" s="24">
        <v>7055</v>
      </c>
      <c r="AD32" s="24">
        <v>3822</v>
      </c>
      <c r="AE32" s="24">
        <v>3232</v>
      </c>
      <c r="AF32" s="24">
        <v>7291</v>
      </c>
      <c r="AG32" s="24">
        <v>3965</v>
      </c>
      <c r="AH32" s="24">
        <v>3325</v>
      </c>
      <c r="AI32" s="24">
        <v>7468</v>
      </c>
      <c r="AJ32" s="24">
        <v>4065</v>
      </c>
      <c r="AK32" s="24">
        <v>3403</v>
      </c>
      <c r="AL32" s="24">
        <v>7595</v>
      </c>
      <c r="AM32" s="24">
        <v>4112</v>
      </c>
      <c r="AN32" s="24">
        <v>3483</v>
      </c>
      <c r="AO32" s="105"/>
      <c r="AP32" s="37"/>
      <c r="AQ32" s="49"/>
      <c r="AR32" s="49" t="s">
        <v>137</v>
      </c>
      <c r="AS32" s="60"/>
    </row>
    <row r="33" spans="1:45" s="20" customFormat="1" ht="20.25" customHeight="1">
      <c r="A33" s="49"/>
      <c r="B33" s="49"/>
      <c r="C33" s="21"/>
      <c r="D33" s="22" t="s">
        <v>138</v>
      </c>
      <c r="E33" s="23">
        <v>946</v>
      </c>
      <c r="F33" s="23">
        <v>532</v>
      </c>
      <c r="G33" s="23">
        <v>414</v>
      </c>
      <c r="H33" s="23">
        <v>988</v>
      </c>
      <c r="I33" s="23">
        <v>543</v>
      </c>
      <c r="J33" s="23">
        <v>446</v>
      </c>
      <c r="K33" s="23">
        <v>994</v>
      </c>
      <c r="L33" s="23">
        <v>542</v>
      </c>
      <c r="M33" s="23">
        <v>452</v>
      </c>
      <c r="N33" s="23">
        <v>961</v>
      </c>
      <c r="O33" s="23">
        <v>517</v>
      </c>
      <c r="P33" s="23">
        <v>444</v>
      </c>
      <c r="Q33" s="23">
        <v>934</v>
      </c>
      <c r="R33" s="23">
        <v>499</v>
      </c>
      <c r="S33" s="23">
        <v>435</v>
      </c>
      <c r="T33" s="23">
        <v>932</v>
      </c>
      <c r="U33" s="23">
        <v>485</v>
      </c>
      <c r="V33" s="23">
        <v>446</v>
      </c>
      <c r="W33" s="24">
        <v>958</v>
      </c>
      <c r="X33" s="24">
        <v>492</v>
      </c>
      <c r="Y33" s="24">
        <v>466</v>
      </c>
      <c r="Z33" s="24">
        <v>1040</v>
      </c>
      <c r="AA33" s="24">
        <v>536</v>
      </c>
      <c r="AB33" s="24">
        <v>504</v>
      </c>
      <c r="AC33" s="24">
        <v>1049</v>
      </c>
      <c r="AD33" s="24">
        <v>534</v>
      </c>
      <c r="AE33" s="24">
        <v>515</v>
      </c>
      <c r="AF33" s="24">
        <v>1038</v>
      </c>
      <c r="AG33" s="24">
        <v>517</v>
      </c>
      <c r="AH33" s="24">
        <v>521</v>
      </c>
      <c r="AI33" s="24">
        <v>1027</v>
      </c>
      <c r="AJ33" s="24">
        <v>493</v>
      </c>
      <c r="AK33" s="24">
        <v>534</v>
      </c>
      <c r="AL33" s="24">
        <v>1020</v>
      </c>
      <c r="AM33" s="24">
        <v>478</v>
      </c>
      <c r="AN33" s="24">
        <v>542</v>
      </c>
      <c r="AO33" s="105"/>
      <c r="AP33" s="37"/>
      <c r="AQ33" s="49"/>
      <c r="AR33" s="49" t="s">
        <v>139</v>
      </c>
      <c r="AS33" s="60"/>
    </row>
    <row r="34" spans="1:45" s="20" customFormat="1" ht="20.25" customHeight="1">
      <c r="A34" s="49"/>
      <c r="B34" s="49"/>
      <c r="C34" s="17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07"/>
      <c r="AP34" s="37"/>
      <c r="AQ34" s="49" t="s">
        <v>141</v>
      </c>
      <c r="AR34" s="49"/>
      <c r="AS34" s="60"/>
    </row>
    <row r="35" spans="1:45" s="20" customFormat="1" ht="20.25" customHeight="1">
      <c r="A35" s="49"/>
      <c r="B35" s="49"/>
      <c r="C35" s="49"/>
      <c r="D35" s="22" t="s">
        <v>142</v>
      </c>
      <c r="E35" s="23">
        <v>9357</v>
      </c>
      <c r="F35" s="23">
        <v>5493</v>
      </c>
      <c r="G35" s="23">
        <v>3864</v>
      </c>
      <c r="H35" s="23">
        <v>9495</v>
      </c>
      <c r="I35" s="23">
        <v>5536</v>
      </c>
      <c r="J35" s="23">
        <v>3960</v>
      </c>
      <c r="K35" s="23">
        <v>9709</v>
      </c>
      <c r="L35" s="23">
        <v>5638</v>
      </c>
      <c r="M35" s="23">
        <v>4070</v>
      </c>
      <c r="N35" s="23">
        <v>9862</v>
      </c>
      <c r="O35" s="23">
        <v>5708</v>
      </c>
      <c r="P35" s="23">
        <v>4154</v>
      </c>
      <c r="Q35" s="23">
        <v>10034</v>
      </c>
      <c r="R35" s="23">
        <v>5769</v>
      </c>
      <c r="S35" s="23">
        <v>4265</v>
      </c>
      <c r="T35" s="23">
        <v>10208</v>
      </c>
      <c r="U35" s="23">
        <v>5826</v>
      </c>
      <c r="V35" s="23">
        <v>4382</v>
      </c>
      <c r="W35" s="24">
        <v>10315</v>
      </c>
      <c r="X35" s="24">
        <v>5856</v>
      </c>
      <c r="Y35" s="24">
        <v>4459</v>
      </c>
      <c r="Z35" s="115">
        <v>10192</v>
      </c>
      <c r="AA35" s="24">
        <v>5732</v>
      </c>
      <c r="AB35" s="24">
        <v>4460</v>
      </c>
      <c r="AC35" s="24">
        <v>10395</v>
      </c>
      <c r="AD35" s="24">
        <v>5832</v>
      </c>
      <c r="AE35" s="24">
        <v>4562</v>
      </c>
      <c r="AF35" s="24">
        <v>10631</v>
      </c>
      <c r="AG35" s="24">
        <v>5968</v>
      </c>
      <c r="AH35" s="24">
        <v>4663</v>
      </c>
      <c r="AI35" s="24">
        <v>10781</v>
      </c>
      <c r="AJ35" s="24">
        <v>6048</v>
      </c>
      <c r="AK35" s="24">
        <v>4733</v>
      </c>
      <c r="AL35" s="24">
        <v>10868</v>
      </c>
      <c r="AM35" s="24">
        <v>6075</v>
      </c>
      <c r="AN35" s="24">
        <v>4793</v>
      </c>
      <c r="AO35" s="105"/>
      <c r="AP35" s="37"/>
      <c r="AQ35" s="49"/>
      <c r="AR35" s="49" t="s">
        <v>143</v>
      </c>
      <c r="AS35" s="60"/>
    </row>
    <row r="36" spans="1:44" s="20" customFormat="1" ht="20.25" customHeight="1">
      <c r="A36" s="49"/>
      <c r="B36" s="21"/>
      <c r="C36" s="21"/>
      <c r="D36" s="22" t="s">
        <v>144</v>
      </c>
      <c r="E36" s="23">
        <v>98</v>
      </c>
      <c r="F36" s="23">
        <v>55</v>
      </c>
      <c r="G36" s="23">
        <v>43</v>
      </c>
      <c r="H36" s="23">
        <v>78</v>
      </c>
      <c r="I36" s="23">
        <v>43</v>
      </c>
      <c r="J36" s="23">
        <v>35</v>
      </c>
      <c r="K36" s="23">
        <v>77</v>
      </c>
      <c r="L36" s="23">
        <v>42</v>
      </c>
      <c r="M36" s="23">
        <v>36</v>
      </c>
      <c r="N36" s="23">
        <v>80</v>
      </c>
      <c r="O36" s="23">
        <v>45</v>
      </c>
      <c r="P36" s="23">
        <v>35</v>
      </c>
      <c r="Q36" s="23">
        <v>77</v>
      </c>
      <c r="R36" s="23">
        <v>41</v>
      </c>
      <c r="S36" s="23">
        <v>36</v>
      </c>
      <c r="T36" s="23">
        <v>86</v>
      </c>
      <c r="U36" s="23">
        <v>43</v>
      </c>
      <c r="V36" s="23">
        <v>44</v>
      </c>
      <c r="W36" s="24">
        <v>88</v>
      </c>
      <c r="X36" s="24">
        <v>46</v>
      </c>
      <c r="Y36" s="24">
        <v>42</v>
      </c>
      <c r="Z36" s="115">
        <v>87</v>
      </c>
      <c r="AA36" s="24">
        <v>44</v>
      </c>
      <c r="AB36" s="24">
        <v>43</v>
      </c>
      <c r="AC36" s="24">
        <v>98</v>
      </c>
      <c r="AD36" s="24">
        <v>47</v>
      </c>
      <c r="AE36" s="24">
        <v>51</v>
      </c>
      <c r="AF36" s="24">
        <v>78</v>
      </c>
      <c r="AG36" s="24">
        <v>39</v>
      </c>
      <c r="AH36" s="24">
        <v>40</v>
      </c>
      <c r="AI36" s="24">
        <v>79</v>
      </c>
      <c r="AJ36" s="24">
        <v>36</v>
      </c>
      <c r="AK36" s="24">
        <v>43</v>
      </c>
      <c r="AL36" s="24">
        <v>99</v>
      </c>
      <c r="AM36" s="24">
        <v>41</v>
      </c>
      <c r="AN36" s="24">
        <v>59</v>
      </c>
      <c r="AO36" s="63"/>
      <c r="AP36" s="37"/>
      <c r="AQ36" s="37"/>
      <c r="AR36" s="49" t="s">
        <v>145</v>
      </c>
    </row>
    <row r="37" spans="1:44" s="60" customFormat="1" ht="7.5" customHeight="1">
      <c r="A37" s="74"/>
      <c r="B37" s="74"/>
      <c r="C37" s="74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="25" customFormat="1" ht="15" customHeight="1">
      <c r="A38" s="51" t="s">
        <v>188</v>
      </c>
    </row>
    <row r="39" s="25" customFormat="1" ht="12" customHeight="1">
      <c r="A39" s="51" t="s">
        <v>146</v>
      </c>
    </row>
    <row r="40" spans="1:40" s="48" customFormat="1" ht="12" customHeight="1">
      <c r="A40" s="20"/>
      <c r="B40" s="20"/>
      <c r="C40" s="20"/>
      <c r="D40" s="2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s="81" customFormat="1" ht="12" customHeight="1">
      <c r="A41" s="20"/>
      <c r="B41" s="20"/>
      <c r="C41" s="20"/>
      <c r="D41" s="2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" s="60" customFormat="1" ht="13.5">
      <c r="A42" s="20"/>
      <c r="B42" s="20"/>
      <c r="C42" s="20"/>
      <c r="D42" s="20"/>
    </row>
    <row r="43" spans="1:4" ht="13.5">
      <c r="A43" s="42"/>
      <c r="B43" s="42"/>
      <c r="C43" s="42"/>
      <c r="D43" s="42"/>
    </row>
    <row r="44" spans="1:4" ht="13.5">
      <c r="A44" s="42"/>
      <c r="B44" s="42"/>
      <c r="C44" s="42"/>
      <c r="D44" s="42"/>
    </row>
    <row r="45" spans="1:4" ht="13.5">
      <c r="A45" s="42"/>
      <c r="B45" s="42"/>
      <c r="C45" s="42"/>
      <c r="D45" s="42"/>
    </row>
    <row r="46" spans="1:4" ht="15.75">
      <c r="A46" s="52"/>
      <c r="B46" s="52"/>
      <c r="C46" s="52"/>
      <c r="D46" s="52"/>
    </row>
    <row r="47" spans="1:4" ht="15.75">
      <c r="A47" s="52"/>
      <c r="B47" s="52"/>
      <c r="C47" s="52"/>
      <c r="D47" s="52"/>
    </row>
    <row r="48" spans="1:4" ht="15.75">
      <c r="A48" s="52"/>
      <c r="B48" s="52"/>
      <c r="C48" s="52"/>
      <c r="D48" s="52"/>
    </row>
    <row r="49" spans="1:4" ht="15.75">
      <c r="A49" s="52"/>
      <c r="B49" s="52"/>
      <c r="C49" s="52"/>
      <c r="D49" s="52"/>
    </row>
    <row r="50" spans="1:4" ht="15.75">
      <c r="A50" s="52"/>
      <c r="B50" s="52"/>
      <c r="C50" s="52"/>
      <c r="D50" s="52"/>
    </row>
    <row r="51" spans="1:4" ht="15.75">
      <c r="A51" s="52"/>
      <c r="B51" s="52"/>
      <c r="C51" s="52"/>
      <c r="D51" s="52"/>
    </row>
    <row r="52" spans="1:4" ht="15.75">
      <c r="A52" s="52"/>
      <c r="B52" s="52"/>
      <c r="C52" s="52"/>
      <c r="D52" s="52"/>
    </row>
    <row r="53" spans="1:13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5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5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5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1:13" ht="15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1:13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3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3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13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3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</sheetData>
  <sheetProtection/>
  <mergeCells count="17">
    <mergeCell ref="N5:P5"/>
    <mergeCell ref="AO5:AR6"/>
    <mergeCell ref="A2:AR2"/>
    <mergeCell ref="A3:AR3"/>
    <mergeCell ref="E5:G5"/>
    <mergeCell ref="H5:J5"/>
    <mergeCell ref="K5:M5"/>
    <mergeCell ref="A5:D6"/>
    <mergeCell ref="Q5:S5"/>
    <mergeCell ref="W5:Y5"/>
    <mergeCell ref="AP11:AR11"/>
    <mergeCell ref="AI5:AK5"/>
    <mergeCell ref="T5:V5"/>
    <mergeCell ref="Z5:AB5"/>
    <mergeCell ref="AF5:AH5"/>
    <mergeCell ref="AC5:AE5"/>
    <mergeCell ref="AL5:AN5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2"/>
  <sheetViews>
    <sheetView zoomScaleSheetLayoutView="150" zoomScalePageLayoutView="0" workbookViewId="0" topLeftCell="A1">
      <pane xSplit="10" ySplit="6" topLeftCell="W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I28" sqref="AI28"/>
    </sheetView>
  </sheetViews>
  <sheetFormatPr defaultColWidth="9.00390625" defaultRowHeight="16.5"/>
  <cols>
    <col min="1" max="3" width="1.625" style="7" customWidth="1"/>
    <col min="4" max="4" width="17.875" style="7" customWidth="1"/>
    <col min="5" max="22" width="5.875" style="7" hidden="1" customWidth="1"/>
    <col min="23" max="40" width="5.875" style="7" customWidth="1"/>
    <col min="41" max="43" width="1.625" style="7" customWidth="1"/>
    <col min="44" max="44" width="27.50390625" style="7" customWidth="1"/>
    <col min="45" max="16384" width="9.00390625" style="7" customWidth="1"/>
  </cols>
  <sheetData>
    <row r="1" spans="1:44" s="2" customFormat="1" ht="36" customHeight="1">
      <c r="A1" s="1"/>
      <c r="M1" s="29"/>
      <c r="AR1" s="29"/>
    </row>
    <row r="2" spans="1:44" s="30" customFormat="1" ht="18" customHeight="1">
      <c r="A2" s="166" t="s">
        <v>58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4" s="4" customFormat="1" ht="15.75" customHeight="1">
      <c r="A3" s="168" t="s">
        <v>59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="5" customFormat="1" ht="15.75" customHeight="1">
      <c r="M4" s="31"/>
    </row>
    <row r="5" spans="1:44" ht="15" customHeight="1">
      <c r="A5" s="173" t="s">
        <v>60</v>
      </c>
      <c r="B5" s="179"/>
      <c r="C5" s="179"/>
      <c r="D5" s="180"/>
      <c r="E5" s="170">
        <v>2002</v>
      </c>
      <c r="F5" s="171"/>
      <c r="G5" s="172"/>
      <c r="H5" s="170">
        <v>2003</v>
      </c>
      <c r="I5" s="171"/>
      <c r="J5" s="172"/>
      <c r="K5" s="159">
        <v>2004</v>
      </c>
      <c r="L5" s="160"/>
      <c r="M5" s="161"/>
      <c r="N5" s="159">
        <v>2005</v>
      </c>
      <c r="O5" s="160"/>
      <c r="P5" s="161"/>
      <c r="Q5" s="160">
        <v>2006</v>
      </c>
      <c r="R5" s="160"/>
      <c r="S5" s="161"/>
      <c r="T5" s="159">
        <v>2007</v>
      </c>
      <c r="U5" s="160"/>
      <c r="V5" s="161"/>
      <c r="W5" s="159">
        <v>2008</v>
      </c>
      <c r="X5" s="160"/>
      <c r="Y5" s="161"/>
      <c r="Z5" s="159">
        <v>2009</v>
      </c>
      <c r="AA5" s="160"/>
      <c r="AB5" s="161"/>
      <c r="AC5" s="159">
        <v>2010</v>
      </c>
      <c r="AD5" s="160"/>
      <c r="AE5" s="161"/>
      <c r="AF5" s="159">
        <v>2011</v>
      </c>
      <c r="AG5" s="160"/>
      <c r="AH5" s="161"/>
      <c r="AI5" s="159">
        <v>2012</v>
      </c>
      <c r="AJ5" s="160"/>
      <c r="AK5" s="161"/>
      <c r="AL5" s="159">
        <v>2013</v>
      </c>
      <c r="AM5" s="160"/>
      <c r="AN5" s="161"/>
      <c r="AO5" s="162" t="s">
        <v>61</v>
      </c>
      <c r="AP5" s="163"/>
      <c r="AQ5" s="163"/>
      <c r="AR5" s="163"/>
    </row>
    <row r="6" spans="1:44" ht="24.75" customHeight="1">
      <c r="A6" s="181"/>
      <c r="B6" s="181"/>
      <c r="C6" s="181"/>
      <c r="D6" s="182"/>
      <c r="E6" s="8" t="s">
        <v>62</v>
      </c>
      <c r="F6" s="8" t="s">
        <v>63</v>
      </c>
      <c r="G6" s="8" t="s">
        <v>64</v>
      </c>
      <c r="H6" s="8" t="s">
        <v>62</v>
      </c>
      <c r="I6" s="8" t="s">
        <v>63</v>
      </c>
      <c r="J6" s="8" t="s">
        <v>64</v>
      </c>
      <c r="K6" s="8" t="s">
        <v>62</v>
      </c>
      <c r="L6" s="8" t="s">
        <v>63</v>
      </c>
      <c r="M6" s="8" t="s">
        <v>64</v>
      </c>
      <c r="N6" s="8" t="s">
        <v>62</v>
      </c>
      <c r="O6" s="8" t="s">
        <v>63</v>
      </c>
      <c r="P6" s="8" t="s">
        <v>64</v>
      </c>
      <c r="Q6" s="9" t="s">
        <v>62</v>
      </c>
      <c r="R6" s="8" t="s">
        <v>63</v>
      </c>
      <c r="S6" s="8" t="s">
        <v>64</v>
      </c>
      <c r="T6" s="8" t="s">
        <v>62</v>
      </c>
      <c r="U6" s="8" t="s">
        <v>63</v>
      </c>
      <c r="V6" s="8" t="s">
        <v>64</v>
      </c>
      <c r="W6" s="8" t="s">
        <v>62</v>
      </c>
      <c r="X6" s="8" t="s">
        <v>63</v>
      </c>
      <c r="Y6" s="8" t="s">
        <v>64</v>
      </c>
      <c r="Z6" s="8" t="s">
        <v>62</v>
      </c>
      <c r="AA6" s="8" t="s">
        <v>63</v>
      </c>
      <c r="AB6" s="8" t="s">
        <v>64</v>
      </c>
      <c r="AC6" s="8" t="s">
        <v>62</v>
      </c>
      <c r="AD6" s="8" t="s">
        <v>63</v>
      </c>
      <c r="AE6" s="8" t="s">
        <v>64</v>
      </c>
      <c r="AF6" s="8" t="s">
        <v>62</v>
      </c>
      <c r="AG6" s="8" t="s">
        <v>63</v>
      </c>
      <c r="AH6" s="8" t="s">
        <v>64</v>
      </c>
      <c r="AI6" s="8" t="s">
        <v>3</v>
      </c>
      <c r="AJ6" s="8" t="s">
        <v>4</v>
      </c>
      <c r="AK6" s="8" t="s">
        <v>5</v>
      </c>
      <c r="AL6" s="8" t="s">
        <v>3</v>
      </c>
      <c r="AM6" s="8" t="s">
        <v>4</v>
      </c>
      <c r="AN6" s="8" t="s">
        <v>5</v>
      </c>
      <c r="AO6" s="164"/>
      <c r="AP6" s="165"/>
      <c r="AQ6" s="165"/>
      <c r="AR6" s="165"/>
    </row>
    <row r="7" spans="1:41" s="14" customFormat="1" ht="7.5" customHeight="1">
      <c r="A7" s="10"/>
      <c r="B7" s="10"/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AO7" s="82"/>
    </row>
    <row r="8" spans="1:44" s="16" customFormat="1" ht="20.25" customHeight="1">
      <c r="A8" s="83"/>
      <c r="B8" s="19" t="s">
        <v>65</v>
      </c>
      <c r="C8" s="34"/>
      <c r="D8" s="84"/>
      <c r="E8" s="23">
        <v>515</v>
      </c>
      <c r="F8" s="23">
        <v>348</v>
      </c>
      <c r="G8" s="23">
        <v>167</v>
      </c>
      <c r="H8" s="23">
        <v>503</v>
      </c>
      <c r="I8" s="23">
        <v>326</v>
      </c>
      <c r="J8" s="23">
        <v>177</v>
      </c>
      <c r="K8" s="23">
        <v>454</v>
      </c>
      <c r="L8" s="23">
        <v>288</v>
      </c>
      <c r="M8" s="23">
        <v>166</v>
      </c>
      <c r="N8" s="23">
        <v>428</v>
      </c>
      <c r="O8" s="23">
        <v>259</v>
      </c>
      <c r="P8" s="23">
        <v>169</v>
      </c>
      <c r="Q8" s="23">
        <v>411</v>
      </c>
      <c r="R8" s="23">
        <v>245</v>
      </c>
      <c r="S8" s="23">
        <v>166</v>
      </c>
      <c r="T8" s="23">
        <v>419</v>
      </c>
      <c r="U8" s="23">
        <v>248</v>
      </c>
      <c r="V8" s="23">
        <v>171</v>
      </c>
      <c r="W8" s="23">
        <v>450</v>
      </c>
      <c r="X8" s="23">
        <v>271</v>
      </c>
      <c r="Y8" s="23">
        <v>179</v>
      </c>
      <c r="Z8" s="23">
        <v>639</v>
      </c>
      <c r="AA8" s="23">
        <v>404</v>
      </c>
      <c r="AB8" s="23">
        <v>235</v>
      </c>
      <c r="AC8" s="23">
        <v>577</v>
      </c>
      <c r="AD8" s="23">
        <v>362</v>
      </c>
      <c r="AE8" s="23">
        <v>215</v>
      </c>
      <c r="AF8" s="23">
        <v>491</v>
      </c>
      <c r="AG8" s="23">
        <v>297</v>
      </c>
      <c r="AH8" s="23">
        <v>194</v>
      </c>
      <c r="AI8" s="23">
        <v>481</v>
      </c>
      <c r="AJ8" s="23">
        <v>286</v>
      </c>
      <c r="AK8" s="23">
        <v>195</v>
      </c>
      <c r="AL8" s="23">
        <v>478</v>
      </c>
      <c r="AM8" s="23">
        <v>286</v>
      </c>
      <c r="AN8" s="23">
        <v>192</v>
      </c>
      <c r="AO8" s="85"/>
      <c r="AP8" s="65" t="s">
        <v>66</v>
      </c>
      <c r="AQ8" s="18"/>
      <c r="AR8" s="21"/>
    </row>
    <row r="9" spans="1:44" s="16" customFormat="1" ht="20.25" customHeight="1">
      <c r="A9" s="83"/>
      <c r="B9" s="36" t="s">
        <v>67</v>
      </c>
      <c r="C9" s="35"/>
      <c r="D9" s="84"/>
      <c r="E9" s="86">
        <v>5.17</v>
      </c>
      <c r="F9" s="86">
        <v>5.91</v>
      </c>
      <c r="G9" s="86">
        <v>4.1</v>
      </c>
      <c r="H9" s="86">
        <v>4.99</v>
      </c>
      <c r="I9" s="86">
        <v>5.51</v>
      </c>
      <c r="J9" s="86">
        <v>4.25</v>
      </c>
      <c r="K9" s="86">
        <v>4.44</v>
      </c>
      <c r="L9" s="86">
        <v>4.83</v>
      </c>
      <c r="M9" s="86">
        <v>3.89</v>
      </c>
      <c r="N9" s="86">
        <v>4.13</v>
      </c>
      <c r="O9" s="86">
        <v>4.31</v>
      </c>
      <c r="P9" s="86">
        <v>3.88</v>
      </c>
      <c r="Q9" s="86">
        <v>3.91</v>
      </c>
      <c r="R9" s="86">
        <v>4.05</v>
      </c>
      <c r="S9" s="86">
        <v>3.71</v>
      </c>
      <c r="T9" s="86">
        <v>3.91</v>
      </c>
      <c r="U9" s="86">
        <v>4.05</v>
      </c>
      <c r="V9" s="86">
        <v>3.72</v>
      </c>
      <c r="W9" s="133">
        <v>4.14</v>
      </c>
      <c r="X9" s="133">
        <v>4.39</v>
      </c>
      <c r="Y9" s="133">
        <v>3.83</v>
      </c>
      <c r="Z9" s="133">
        <v>5.85</v>
      </c>
      <c r="AA9" s="133">
        <v>6.53</v>
      </c>
      <c r="AB9" s="133">
        <v>4.96</v>
      </c>
      <c r="AC9" s="133">
        <v>5.21</v>
      </c>
      <c r="AD9" s="133">
        <v>5.8</v>
      </c>
      <c r="AE9" s="133">
        <v>4.45</v>
      </c>
      <c r="AF9" s="133">
        <v>4.39</v>
      </c>
      <c r="AG9" s="133">
        <v>4.71</v>
      </c>
      <c r="AH9" s="133">
        <v>3.96</v>
      </c>
      <c r="AI9" s="133">
        <v>4.24</v>
      </c>
      <c r="AJ9" s="133">
        <v>4.49</v>
      </c>
      <c r="AK9" s="133">
        <v>3.92</v>
      </c>
      <c r="AL9" s="133">
        <v>4.18</v>
      </c>
      <c r="AM9" s="133">
        <v>4.47</v>
      </c>
      <c r="AN9" s="133">
        <v>3.8</v>
      </c>
      <c r="AO9" s="85"/>
      <c r="AP9" s="65" t="s">
        <v>68</v>
      </c>
      <c r="AQ9" s="18"/>
      <c r="AR9" s="21"/>
    </row>
    <row r="10" spans="1:44" s="16" customFormat="1" ht="20.25" customHeight="1">
      <c r="A10" s="83"/>
      <c r="B10" s="35"/>
      <c r="C10" s="36" t="s">
        <v>69</v>
      </c>
      <c r="D10" s="84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85"/>
      <c r="AQ10" s="21" t="s">
        <v>70</v>
      </c>
      <c r="AR10" s="21"/>
    </row>
    <row r="11" spans="1:44" s="16" customFormat="1" ht="20.25" customHeight="1">
      <c r="A11" s="83"/>
      <c r="B11" s="35"/>
      <c r="C11" s="35"/>
      <c r="D11" s="22" t="s">
        <v>152</v>
      </c>
      <c r="E11" s="86">
        <v>9.66</v>
      </c>
      <c r="F11" s="86">
        <v>10.4</v>
      </c>
      <c r="G11" s="86">
        <v>8.77</v>
      </c>
      <c r="H11" s="86">
        <v>9.16</v>
      </c>
      <c r="I11" s="86">
        <v>9.98</v>
      </c>
      <c r="J11" s="86">
        <v>8.18</v>
      </c>
      <c r="K11" s="86">
        <v>8.23</v>
      </c>
      <c r="L11" s="86">
        <v>8.9</v>
      </c>
      <c r="M11" s="86">
        <v>7.43</v>
      </c>
      <c r="N11" s="86">
        <v>7.78</v>
      </c>
      <c r="O11" s="86">
        <v>8.1</v>
      </c>
      <c r="P11" s="86">
        <v>7.41</v>
      </c>
      <c r="Q11" s="86">
        <v>7.53</v>
      </c>
      <c r="R11" s="86">
        <v>7.96</v>
      </c>
      <c r="S11" s="86">
        <v>7.02</v>
      </c>
      <c r="T11" s="86">
        <v>7.47</v>
      </c>
      <c r="U11" s="86">
        <v>7.77</v>
      </c>
      <c r="V11" s="86">
        <v>7.12</v>
      </c>
      <c r="W11" s="133">
        <v>7.82</v>
      </c>
      <c r="X11" s="133">
        <v>8.16</v>
      </c>
      <c r="Y11" s="133">
        <v>7.44</v>
      </c>
      <c r="Z11" s="133">
        <v>10.24</v>
      </c>
      <c r="AA11" s="133">
        <v>11.15</v>
      </c>
      <c r="AB11" s="133">
        <v>9.18</v>
      </c>
      <c r="AC11" s="133">
        <v>9.19</v>
      </c>
      <c r="AD11" s="133">
        <v>9.97</v>
      </c>
      <c r="AE11" s="133">
        <v>8.29</v>
      </c>
      <c r="AF11" s="133">
        <v>8.07</v>
      </c>
      <c r="AG11" s="133">
        <v>8.53</v>
      </c>
      <c r="AH11" s="133">
        <v>7.54</v>
      </c>
      <c r="AI11" s="133">
        <v>8.05</v>
      </c>
      <c r="AJ11" s="133">
        <v>8.27</v>
      </c>
      <c r="AK11" s="133">
        <v>7.8</v>
      </c>
      <c r="AL11" s="133">
        <v>7.88</v>
      </c>
      <c r="AM11" s="133">
        <v>8.24</v>
      </c>
      <c r="AN11" s="133">
        <v>7.48</v>
      </c>
      <c r="AO11" s="85"/>
      <c r="AQ11" s="21"/>
      <c r="AR11" s="21" t="s">
        <v>71</v>
      </c>
    </row>
    <row r="12" spans="1:44" s="135" customFormat="1" ht="20.25" customHeight="1">
      <c r="A12" s="130"/>
      <c r="B12" s="131"/>
      <c r="C12" s="131"/>
      <c r="D12" s="132" t="s">
        <v>153</v>
      </c>
      <c r="E12" s="133">
        <v>2.92</v>
      </c>
      <c r="F12" s="133">
        <v>3.85</v>
      </c>
      <c r="G12" s="133">
        <v>1.41</v>
      </c>
      <c r="H12" s="133">
        <v>2.84</v>
      </c>
      <c r="I12" s="133">
        <v>3.42</v>
      </c>
      <c r="J12" s="133">
        <v>1.91</v>
      </c>
      <c r="K12" s="133">
        <v>2.38</v>
      </c>
      <c r="L12" s="133">
        <v>2.84</v>
      </c>
      <c r="M12" s="133">
        <v>1.65</v>
      </c>
      <c r="N12" s="133">
        <v>2.12</v>
      </c>
      <c r="O12" s="133">
        <v>2.44</v>
      </c>
      <c r="P12" s="133">
        <v>1.62</v>
      </c>
      <c r="Q12" s="133">
        <v>1.93</v>
      </c>
      <c r="R12" s="133">
        <v>2.11</v>
      </c>
      <c r="S12" s="133">
        <v>1.65</v>
      </c>
      <c r="T12" s="133">
        <v>1.89</v>
      </c>
      <c r="U12" s="133">
        <v>2.11</v>
      </c>
      <c r="V12" s="133">
        <v>1.56</v>
      </c>
      <c r="W12" s="133">
        <v>2</v>
      </c>
      <c r="X12" s="133">
        <v>2.33</v>
      </c>
      <c r="Y12" s="133">
        <v>1.51</v>
      </c>
      <c r="Z12" s="133">
        <v>3.12</v>
      </c>
      <c r="AA12" s="133">
        <v>3.81</v>
      </c>
      <c r="AB12" s="133">
        <v>2.09</v>
      </c>
      <c r="AC12" s="133">
        <v>2.69</v>
      </c>
      <c r="AD12" s="133">
        <v>3.29</v>
      </c>
      <c r="AE12" s="133">
        <v>1.82</v>
      </c>
      <c r="AF12" s="133">
        <v>2.04</v>
      </c>
      <c r="AG12" s="133">
        <v>2.47</v>
      </c>
      <c r="AH12" s="133">
        <v>1.4</v>
      </c>
      <c r="AI12" s="133">
        <v>1.85</v>
      </c>
      <c r="AJ12" s="133">
        <v>2.25</v>
      </c>
      <c r="AK12" s="133">
        <v>1.27</v>
      </c>
      <c r="AL12" s="133">
        <v>1.72</v>
      </c>
      <c r="AM12" s="133">
        <v>2.16</v>
      </c>
      <c r="AN12" s="133">
        <v>1.08</v>
      </c>
      <c r="AO12" s="134"/>
      <c r="AQ12" s="136"/>
      <c r="AR12" s="136" t="s">
        <v>191</v>
      </c>
    </row>
    <row r="13" spans="1:44" s="135" customFormat="1" ht="20.25" customHeight="1">
      <c r="A13" s="130"/>
      <c r="B13" s="131"/>
      <c r="C13" s="131"/>
      <c r="D13" s="132" t="s">
        <v>192</v>
      </c>
      <c r="E13" s="133">
        <v>6.4</v>
      </c>
      <c r="F13" s="133">
        <v>8.72</v>
      </c>
      <c r="G13" s="133">
        <v>4.33</v>
      </c>
      <c r="H13" s="133">
        <v>6.55</v>
      </c>
      <c r="I13" s="133">
        <v>8.41</v>
      </c>
      <c r="J13" s="133">
        <v>4.9</v>
      </c>
      <c r="K13" s="133">
        <v>6.26</v>
      </c>
      <c r="L13" s="133">
        <v>7.49</v>
      </c>
      <c r="M13" s="133">
        <v>5.15</v>
      </c>
      <c r="N13" s="133">
        <v>5.23</v>
      </c>
      <c r="O13" s="133">
        <v>6.24</v>
      </c>
      <c r="P13" s="133">
        <v>4.39</v>
      </c>
      <c r="Q13" s="133">
        <v>4.13</v>
      </c>
      <c r="R13" s="133">
        <v>5.06</v>
      </c>
      <c r="S13" s="133">
        <v>3.34</v>
      </c>
      <c r="T13" s="133">
        <v>4.48</v>
      </c>
      <c r="U13" s="133">
        <v>5.58</v>
      </c>
      <c r="V13" s="133">
        <v>3.56</v>
      </c>
      <c r="W13" s="133">
        <v>4.73</v>
      </c>
      <c r="X13" s="133">
        <v>6.3</v>
      </c>
      <c r="Y13" s="133">
        <v>3.48</v>
      </c>
      <c r="Z13" s="133">
        <v>7.42</v>
      </c>
      <c r="AA13" s="133">
        <v>10.17</v>
      </c>
      <c r="AB13" s="133">
        <v>5.21</v>
      </c>
      <c r="AC13" s="133">
        <v>6.21</v>
      </c>
      <c r="AD13" s="133">
        <v>8.55</v>
      </c>
      <c r="AE13" s="133">
        <v>4.29</v>
      </c>
      <c r="AF13" s="133">
        <v>4.99</v>
      </c>
      <c r="AG13" s="133">
        <v>6.12</v>
      </c>
      <c r="AH13" s="133">
        <v>4.05</v>
      </c>
      <c r="AI13" s="133">
        <v>4.24</v>
      </c>
      <c r="AJ13" s="133">
        <v>5.66</v>
      </c>
      <c r="AK13" s="133">
        <v>3.02</v>
      </c>
      <c r="AL13" s="133">
        <v>4.49</v>
      </c>
      <c r="AM13" s="133">
        <v>5.2</v>
      </c>
      <c r="AN13" s="133">
        <v>3.91</v>
      </c>
      <c r="AO13" s="134"/>
      <c r="AQ13" s="136"/>
      <c r="AR13" s="136" t="s">
        <v>193</v>
      </c>
    </row>
    <row r="14" spans="1:44" s="144" customFormat="1" ht="20.25" customHeight="1">
      <c r="A14" s="137" t="s">
        <v>75</v>
      </c>
      <c r="B14" s="138"/>
      <c r="C14" s="138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41"/>
      <c r="P14" s="141"/>
      <c r="Q14" s="141"/>
      <c r="R14" s="141"/>
      <c r="S14" s="14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42" t="s">
        <v>76</v>
      </c>
      <c r="AP14" s="143"/>
      <c r="AQ14" s="143"/>
      <c r="AR14" s="143"/>
    </row>
    <row r="15" spans="1:44" s="129" customFormat="1" ht="20.25" customHeight="1">
      <c r="A15" s="120"/>
      <c r="B15" s="121" t="s">
        <v>194</v>
      </c>
      <c r="C15" s="122"/>
      <c r="D15" s="123"/>
      <c r="E15" s="124">
        <v>5650</v>
      </c>
      <c r="F15" s="124">
        <v>3125</v>
      </c>
      <c r="G15" s="124">
        <v>2525</v>
      </c>
      <c r="H15" s="125">
        <v>5785</v>
      </c>
      <c r="I15" s="125">
        <v>3192</v>
      </c>
      <c r="J15" s="125">
        <v>2593</v>
      </c>
      <c r="K15" s="125">
        <v>6026</v>
      </c>
      <c r="L15" s="125">
        <v>3311</v>
      </c>
      <c r="M15" s="125">
        <v>2714</v>
      </c>
      <c r="N15" s="125">
        <v>6201</v>
      </c>
      <c r="O15" s="125">
        <v>3403</v>
      </c>
      <c r="P15" s="125">
        <v>2798</v>
      </c>
      <c r="Q15" s="125">
        <v>6373</v>
      </c>
      <c r="R15" s="125">
        <v>3484</v>
      </c>
      <c r="S15" s="125">
        <v>2889</v>
      </c>
      <c r="T15" s="125">
        <v>6509</v>
      </c>
      <c r="U15" s="125">
        <v>3549</v>
      </c>
      <c r="V15" s="125">
        <v>2960</v>
      </c>
      <c r="W15" s="154">
        <v>6632</v>
      </c>
      <c r="X15" s="154">
        <v>3613</v>
      </c>
      <c r="Y15" s="154">
        <v>3019</v>
      </c>
      <c r="Z15" s="154">
        <v>6466</v>
      </c>
      <c r="AA15" s="154">
        <v>3509</v>
      </c>
      <c r="AB15" s="154">
        <v>2957</v>
      </c>
      <c r="AC15" s="154">
        <v>6691</v>
      </c>
      <c r="AD15" s="154">
        <v>3629</v>
      </c>
      <c r="AE15" s="154">
        <v>3062</v>
      </c>
      <c r="AF15" s="154">
        <v>6926</v>
      </c>
      <c r="AG15" s="154">
        <v>3747</v>
      </c>
      <c r="AH15" s="154">
        <v>3179</v>
      </c>
      <c r="AI15" s="154">
        <v>7049</v>
      </c>
      <c r="AJ15" s="154">
        <v>3807</v>
      </c>
      <c r="AK15" s="154">
        <v>3242</v>
      </c>
      <c r="AL15" s="125">
        <v>7138</v>
      </c>
      <c r="AM15" s="125">
        <v>3849</v>
      </c>
      <c r="AN15" s="125">
        <v>3289</v>
      </c>
      <c r="AO15" s="126"/>
      <c r="AP15" s="127" t="s">
        <v>195</v>
      </c>
      <c r="AQ15" s="128"/>
      <c r="AR15" s="127"/>
    </row>
    <row r="16" spans="1:44" s="135" customFormat="1" ht="20.25" customHeight="1">
      <c r="A16" s="130"/>
      <c r="B16" s="131"/>
      <c r="C16" s="145" t="s">
        <v>196</v>
      </c>
      <c r="D16" s="146"/>
      <c r="E16" s="147">
        <v>2762</v>
      </c>
      <c r="F16" s="147">
        <v>1719</v>
      </c>
      <c r="G16" s="147">
        <v>1043</v>
      </c>
      <c r="H16" s="112">
        <v>2808.366</v>
      </c>
      <c r="I16" s="112">
        <v>1747.179</v>
      </c>
      <c r="J16" s="112">
        <v>1061.187</v>
      </c>
      <c r="K16" s="112">
        <v>2900.901</v>
      </c>
      <c r="L16" s="112">
        <v>1801.403</v>
      </c>
      <c r="M16" s="112">
        <v>1099.498</v>
      </c>
      <c r="N16" s="125">
        <v>2933.221</v>
      </c>
      <c r="O16" s="125">
        <v>1827.966</v>
      </c>
      <c r="P16" s="125">
        <v>1105.255</v>
      </c>
      <c r="Q16" s="125">
        <v>2978.557</v>
      </c>
      <c r="R16" s="125">
        <v>1855.43</v>
      </c>
      <c r="S16" s="125">
        <v>1123.127</v>
      </c>
      <c r="T16" s="112">
        <v>3024.697</v>
      </c>
      <c r="U16" s="112">
        <v>1885.666</v>
      </c>
      <c r="V16" s="112">
        <v>1139.031</v>
      </c>
      <c r="W16" s="154">
        <v>3045</v>
      </c>
      <c r="X16" s="154">
        <v>1909</v>
      </c>
      <c r="Y16" s="154">
        <v>1136</v>
      </c>
      <c r="Z16" s="154">
        <v>2873</v>
      </c>
      <c r="AA16" s="154">
        <v>1826</v>
      </c>
      <c r="AB16" s="154">
        <v>1046</v>
      </c>
      <c r="AC16" s="154">
        <v>2990</v>
      </c>
      <c r="AD16" s="154">
        <v>1897</v>
      </c>
      <c r="AE16" s="154">
        <v>1093</v>
      </c>
      <c r="AF16" s="154">
        <v>3097</v>
      </c>
      <c r="AG16" s="154">
        <v>1957</v>
      </c>
      <c r="AH16" s="154">
        <v>1141</v>
      </c>
      <c r="AI16" s="154">
        <v>3129</v>
      </c>
      <c r="AJ16" s="154">
        <v>1979</v>
      </c>
      <c r="AK16" s="154">
        <v>1150</v>
      </c>
      <c r="AL16" s="112">
        <v>3152</v>
      </c>
      <c r="AM16" s="112">
        <v>1998</v>
      </c>
      <c r="AN16" s="112">
        <v>1154</v>
      </c>
      <c r="AO16" s="148"/>
      <c r="AP16" s="136"/>
      <c r="AQ16" s="136" t="s">
        <v>197</v>
      </c>
      <c r="AR16" s="136"/>
    </row>
    <row r="17" spans="1:44" s="135" customFormat="1" ht="20.25" customHeight="1">
      <c r="A17" s="130"/>
      <c r="B17" s="131"/>
      <c r="C17" s="149"/>
      <c r="D17" s="132" t="s">
        <v>77</v>
      </c>
      <c r="E17" s="147">
        <v>8</v>
      </c>
      <c r="F17" s="147">
        <v>6</v>
      </c>
      <c r="G17" s="115">
        <v>1</v>
      </c>
      <c r="H17" s="112">
        <v>7.12</v>
      </c>
      <c r="I17" s="112">
        <v>5.857</v>
      </c>
      <c r="J17" s="112">
        <v>1.263</v>
      </c>
      <c r="K17" s="112">
        <v>6.515</v>
      </c>
      <c r="L17" s="112">
        <v>5.321</v>
      </c>
      <c r="M17" s="112">
        <v>1.194</v>
      </c>
      <c r="N17" s="125">
        <v>5.806</v>
      </c>
      <c r="O17" s="125">
        <v>4.655</v>
      </c>
      <c r="P17" s="125">
        <v>1.151</v>
      </c>
      <c r="Q17" s="125">
        <v>5.335</v>
      </c>
      <c r="R17" s="125">
        <v>4.211</v>
      </c>
      <c r="S17" s="125">
        <v>1.124</v>
      </c>
      <c r="T17" s="112">
        <v>4.86</v>
      </c>
      <c r="U17" s="112">
        <v>3.782</v>
      </c>
      <c r="V17" s="112">
        <v>1.078</v>
      </c>
      <c r="W17" s="112">
        <v>4.698</v>
      </c>
      <c r="X17" s="112">
        <v>3.647</v>
      </c>
      <c r="Y17" s="112">
        <v>1.051</v>
      </c>
      <c r="Z17" s="112">
        <f>4292/1000</f>
        <v>4.292</v>
      </c>
      <c r="AA17" s="112">
        <f>3.39</f>
        <v>3.39</v>
      </c>
      <c r="AB17" s="112">
        <v>0.902</v>
      </c>
      <c r="AC17" s="112">
        <v>4</v>
      </c>
      <c r="AD17" s="112">
        <v>3</v>
      </c>
      <c r="AE17" s="112">
        <v>1</v>
      </c>
      <c r="AF17" s="112">
        <v>4.024</v>
      </c>
      <c r="AG17" s="112">
        <v>3.26</v>
      </c>
      <c r="AH17" s="112">
        <v>0.764</v>
      </c>
      <c r="AI17" s="112">
        <v>4</v>
      </c>
      <c r="AJ17" s="112">
        <v>3</v>
      </c>
      <c r="AK17" s="112">
        <v>1</v>
      </c>
      <c r="AL17" s="112">
        <v>4</v>
      </c>
      <c r="AM17" s="112">
        <v>3</v>
      </c>
      <c r="AN17" s="112">
        <v>1</v>
      </c>
      <c r="AO17" s="148"/>
      <c r="AP17" s="136"/>
      <c r="AQ17" s="136"/>
      <c r="AR17" s="136" t="s">
        <v>78</v>
      </c>
    </row>
    <row r="18" spans="1:44" s="135" customFormat="1" ht="20.25" customHeight="1">
      <c r="A18" s="130"/>
      <c r="B18" s="131"/>
      <c r="C18" s="149"/>
      <c r="D18" s="132" t="s">
        <v>157</v>
      </c>
      <c r="E18" s="147">
        <v>2319</v>
      </c>
      <c r="F18" s="147">
        <v>1350</v>
      </c>
      <c r="G18" s="147">
        <v>969</v>
      </c>
      <c r="H18" s="112">
        <v>2372.733</v>
      </c>
      <c r="I18" s="112">
        <v>1384.444</v>
      </c>
      <c r="J18" s="112">
        <v>988.289</v>
      </c>
      <c r="K18" s="112">
        <v>2461.369</v>
      </c>
      <c r="L18" s="112">
        <v>1438.034</v>
      </c>
      <c r="M18" s="112">
        <v>1023.335</v>
      </c>
      <c r="N18" s="125">
        <v>2479.476</v>
      </c>
      <c r="O18" s="125">
        <v>1454.408</v>
      </c>
      <c r="P18" s="125">
        <v>1025.068</v>
      </c>
      <c r="Q18" s="125">
        <v>2510.435</v>
      </c>
      <c r="R18" s="125">
        <v>1469.044</v>
      </c>
      <c r="S18" s="125">
        <v>1041.391</v>
      </c>
      <c r="T18" s="112">
        <v>2543.763</v>
      </c>
      <c r="U18" s="112">
        <v>1486.987</v>
      </c>
      <c r="V18" s="112">
        <v>1056.776</v>
      </c>
      <c r="W18" s="154">
        <v>2557</v>
      </c>
      <c r="X18" s="154">
        <v>1502</v>
      </c>
      <c r="Y18" s="154">
        <v>1055</v>
      </c>
      <c r="Z18" s="154">
        <v>2395</v>
      </c>
      <c r="AA18" s="154">
        <v>1424</v>
      </c>
      <c r="AB18" s="154">
        <v>971</v>
      </c>
      <c r="AC18" s="154">
        <v>2494</v>
      </c>
      <c r="AD18" s="154">
        <v>1480</v>
      </c>
      <c r="AE18" s="154">
        <v>1014</v>
      </c>
      <c r="AF18" s="154">
        <v>2593</v>
      </c>
      <c r="AG18" s="154">
        <v>1535</v>
      </c>
      <c r="AH18" s="154">
        <v>1058</v>
      </c>
      <c r="AI18" s="154">
        <v>2619</v>
      </c>
      <c r="AJ18" s="154">
        <v>1554</v>
      </c>
      <c r="AK18" s="154">
        <v>1066</v>
      </c>
      <c r="AL18" s="112">
        <v>2635</v>
      </c>
      <c r="AM18" s="112">
        <v>1567</v>
      </c>
      <c r="AN18" s="112">
        <v>1069</v>
      </c>
      <c r="AO18" s="148"/>
      <c r="AP18" s="136"/>
      <c r="AQ18" s="136"/>
      <c r="AR18" s="136" t="s">
        <v>79</v>
      </c>
    </row>
    <row r="19" spans="1:44" s="135" customFormat="1" ht="20.25" customHeight="1">
      <c r="A19" s="130"/>
      <c r="B19" s="131"/>
      <c r="C19" s="149"/>
      <c r="D19" s="132" t="s">
        <v>80</v>
      </c>
      <c r="E19" s="147">
        <v>28</v>
      </c>
      <c r="F19" s="147">
        <v>25</v>
      </c>
      <c r="G19" s="147">
        <v>3</v>
      </c>
      <c r="H19" s="112">
        <v>28.414</v>
      </c>
      <c r="I19" s="112">
        <v>25.009</v>
      </c>
      <c r="J19" s="112">
        <v>3.405</v>
      </c>
      <c r="K19" s="112">
        <v>27.894</v>
      </c>
      <c r="L19" s="112">
        <v>24.496</v>
      </c>
      <c r="M19" s="112">
        <v>3.398</v>
      </c>
      <c r="N19" s="125">
        <v>27.446</v>
      </c>
      <c r="O19" s="125">
        <v>24.072</v>
      </c>
      <c r="P19" s="125">
        <v>3.374</v>
      </c>
      <c r="Q19" s="125">
        <v>27.393</v>
      </c>
      <c r="R19" s="125">
        <v>24.017</v>
      </c>
      <c r="S19" s="125">
        <v>3.376</v>
      </c>
      <c r="T19" s="112">
        <v>27.807</v>
      </c>
      <c r="U19" s="112">
        <v>24.289</v>
      </c>
      <c r="V19" s="112">
        <v>3.518</v>
      </c>
      <c r="W19" s="112">
        <v>28.015</v>
      </c>
      <c r="X19" s="112">
        <v>24.374</v>
      </c>
      <c r="Y19" s="112">
        <v>3.641</v>
      </c>
      <c r="Z19" s="154">
        <v>28</v>
      </c>
      <c r="AA19" s="112">
        <f>24.9</f>
        <v>24.9</v>
      </c>
      <c r="AB19" s="112">
        <f>3.733</f>
        <v>3.733</v>
      </c>
      <c r="AC19" s="112">
        <v>29</v>
      </c>
      <c r="AD19" s="112">
        <v>25</v>
      </c>
      <c r="AE19" s="112">
        <v>4</v>
      </c>
      <c r="AF19" s="112">
        <v>29.047</v>
      </c>
      <c r="AG19" s="112">
        <v>25.184</v>
      </c>
      <c r="AH19" s="112">
        <v>3.863</v>
      </c>
      <c r="AI19" s="112">
        <v>29</v>
      </c>
      <c r="AJ19" s="112">
        <v>25</v>
      </c>
      <c r="AK19" s="112">
        <v>4</v>
      </c>
      <c r="AL19" s="112">
        <v>29</v>
      </c>
      <c r="AM19" s="112">
        <v>25</v>
      </c>
      <c r="AN19" s="112">
        <v>4</v>
      </c>
      <c r="AO19" s="148"/>
      <c r="AP19" s="136"/>
      <c r="AQ19" s="136"/>
      <c r="AR19" s="136" t="s">
        <v>81</v>
      </c>
    </row>
    <row r="20" spans="1:44" s="135" customFormat="1" ht="20.25" customHeight="1">
      <c r="A20" s="130"/>
      <c r="B20" s="131"/>
      <c r="C20" s="149"/>
      <c r="D20" s="132" t="s">
        <v>82</v>
      </c>
      <c r="E20" s="147">
        <v>21</v>
      </c>
      <c r="F20" s="147">
        <v>16</v>
      </c>
      <c r="G20" s="147">
        <v>5</v>
      </c>
      <c r="H20" s="112">
        <v>21.131</v>
      </c>
      <c r="I20" s="112">
        <v>15.972</v>
      </c>
      <c r="J20" s="112">
        <v>5.159</v>
      </c>
      <c r="K20" s="112">
        <v>21.54</v>
      </c>
      <c r="L20" s="112">
        <v>16.576</v>
      </c>
      <c r="M20" s="112">
        <v>4.964</v>
      </c>
      <c r="N20" s="125">
        <v>20.975</v>
      </c>
      <c r="O20" s="125">
        <v>16.015</v>
      </c>
      <c r="P20" s="125">
        <v>4.96</v>
      </c>
      <c r="Q20" s="125">
        <v>22.676</v>
      </c>
      <c r="R20" s="125">
        <v>17.212</v>
      </c>
      <c r="S20" s="125">
        <v>5.464</v>
      </c>
      <c r="T20" s="112">
        <v>24.857</v>
      </c>
      <c r="U20" s="112">
        <v>18.692</v>
      </c>
      <c r="V20" s="112">
        <v>6.165</v>
      </c>
      <c r="W20" s="112">
        <v>25.695</v>
      </c>
      <c r="X20" s="112">
        <v>19.314</v>
      </c>
      <c r="Y20" s="112">
        <v>6.381</v>
      </c>
      <c r="Z20" s="112">
        <f>25084/1000</f>
        <v>25.084</v>
      </c>
      <c r="AA20" s="112">
        <f>18.985</f>
        <v>18.985</v>
      </c>
      <c r="AB20" s="112">
        <f>6.099</f>
        <v>6.099</v>
      </c>
      <c r="AC20" s="112">
        <v>26</v>
      </c>
      <c r="AD20" s="112">
        <v>20</v>
      </c>
      <c r="AE20" s="112">
        <v>6</v>
      </c>
      <c r="AF20" s="112">
        <v>25.691</v>
      </c>
      <c r="AG20" s="112">
        <v>19.734</v>
      </c>
      <c r="AH20" s="112">
        <v>5.957</v>
      </c>
      <c r="AI20" s="154">
        <v>27</v>
      </c>
      <c r="AJ20" s="112">
        <v>20</v>
      </c>
      <c r="AK20" s="112">
        <v>6</v>
      </c>
      <c r="AL20" s="112">
        <v>28</v>
      </c>
      <c r="AM20" s="112">
        <v>21</v>
      </c>
      <c r="AN20" s="112">
        <v>7</v>
      </c>
      <c r="AO20" s="148"/>
      <c r="AP20" s="136"/>
      <c r="AQ20" s="136"/>
      <c r="AR20" s="136" t="s">
        <v>83</v>
      </c>
    </row>
    <row r="21" spans="1:44" s="135" customFormat="1" ht="20.25" customHeight="1">
      <c r="A21" s="130"/>
      <c r="B21" s="131"/>
      <c r="C21" s="145"/>
      <c r="D21" s="132" t="s">
        <v>84</v>
      </c>
      <c r="E21" s="147">
        <v>386</v>
      </c>
      <c r="F21" s="147">
        <v>321</v>
      </c>
      <c r="G21" s="147">
        <v>65</v>
      </c>
      <c r="H21" s="112">
        <v>378.968</v>
      </c>
      <c r="I21" s="112">
        <v>315.897</v>
      </c>
      <c r="J21" s="112">
        <v>63.071</v>
      </c>
      <c r="K21" s="112">
        <v>383.583</v>
      </c>
      <c r="L21" s="112">
        <v>316.976</v>
      </c>
      <c r="M21" s="112">
        <v>66.607</v>
      </c>
      <c r="N21" s="125">
        <v>399.518</v>
      </c>
      <c r="O21" s="125">
        <v>328.816</v>
      </c>
      <c r="P21" s="125">
        <v>70.702</v>
      </c>
      <c r="Q21" s="125">
        <v>412.718</v>
      </c>
      <c r="R21" s="125">
        <v>340.946</v>
      </c>
      <c r="S21" s="125">
        <v>71.772</v>
      </c>
      <c r="T21" s="112">
        <v>423.41</v>
      </c>
      <c r="U21" s="112">
        <v>351.916</v>
      </c>
      <c r="V21" s="112">
        <v>71.494</v>
      </c>
      <c r="W21" s="154">
        <v>429</v>
      </c>
      <c r="X21" s="154">
        <v>359</v>
      </c>
      <c r="Y21" s="112">
        <v>68.661</v>
      </c>
      <c r="Z21" s="154">
        <v>420</v>
      </c>
      <c r="AA21" s="154">
        <v>356</v>
      </c>
      <c r="AB21" s="154">
        <v>64</v>
      </c>
      <c r="AC21" s="154">
        <v>436</v>
      </c>
      <c r="AD21" s="154">
        <v>369</v>
      </c>
      <c r="AE21" s="154">
        <v>68</v>
      </c>
      <c r="AF21" s="154">
        <v>445</v>
      </c>
      <c r="AG21" s="154">
        <v>373</v>
      </c>
      <c r="AH21" s="154">
        <v>72</v>
      </c>
      <c r="AI21" s="154">
        <v>450</v>
      </c>
      <c r="AJ21" s="154">
        <v>376</v>
      </c>
      <c r="AK21" s="154">
        <v>74</v>
      </c>
      <c r="AL21" s="112">
        <v>456</v>
      </c>
      <c r="AM21" s="112">
        <v>382</v>
      </c>
      <c r="AN21" s="112">
        <v>74</v>
      </c>
      <c r="AO21" s="148"/>
      <c r="AP21" s="136"/>
      <c r="AQ21" s="136"/>
      <c r="AR21" s="136" t="s">
        <v>85</v>
      </c>
    </row>
    <row r="22" spans="1:44" s="135" customFormat="1" ht="20.25" customHeight="1">
      <c r="A22" s="130"/>
      <c r="B22" s="131"/>
      <c r="C22" s="145" t="s">
        <v>86</v>
      </c>
      <c r="D22" s="132"/>
      <c r="E22" s="147">
        <v>2888</v>
      </c>
      <c r="F22" s="147">
        <v>1406</v>
      </c>
      <c r="G22" s="147">
        <v>1482</v>
      </c>
      <c r="H22" s="112">
        <v>2976.979</v>
      </c>
      <c r="I22" s="112">
        <v>1444.843</v>
      </c>
      <c r="J22" s="112">
        <v>1532.136</v>
      </c>
      <c r="K22" s="112">
        <v>3124.988</v>
      </c>
      <c r="L22" s="112">
        <v>1509.998</v>
      </c>
      <c r="M22" s="112">
        <v>1614.99</v>
      </c>
      <c r="N22" s="125">
        <v>3267.894</v>
      </c>
      <c r="O22" s="125">
        <v>1575.274</v>
      </c>
      <c r="P22" s="125">
        <v>1692.62</v>
      </c>
      <c r="Q22" s="125">
        <v>3394.504</v>
      </c>
      <c r="R22" s="125">
        <v>1628.137</v>
      </c>
      <c r="S22" s="125">
        <v>1766.367</v>
      </c>
      <c r="T22" s="112">
        <v>3484.194</v>
      </c>
      <c r="U22" s="112">
        <v>1663.537</v>
      </c>
      <c r="V22" s="112">
        <v>1820.657</v>
      </c>
      <c r="W22" s="154">
        <v>3587</v>
      </c>
      <c r="X22" s="154">
        <v>1704</v>
      </c>
      <c r="Y22" s="154">
        <v>1883</v>
      </c>
      <c r="Z22" s="154">
        <v>3593</v>
      </c>
      <c r="AA22" s="154">
        <v>1682</v>
      </c>
      <c r="AB22" s="154">
        <v>1911</v>
      </c>
      <c r="AC22" s="154">
        <v>3701</v>
      </c>
      <c r="AD22" s="154">
        <v>1732</v>
      </c>
      <c r="AE22" s="154">
        <v>1969</v>
      </c>
      <c r="AF22" s="154">
        <v>3829</v>
      </c>
      <c r="AG22" s="154">
        <v>1791</v>
      </c>
      <c r="AH22" s="154">
        <v>2038</v>
      </c>
      <c r="AI22" s="154">
        <v>3919</v>
      </c>
      <c r="AJ22" s="154">
        <v>1828</v>
      </c>
      <c r="AK22" s="154">
        <v>2091</v>
      </c>
      <c r="AL22" s="112">
        <v>3986</v>
      </c>
      <c r="AM22" s="112">
        <v>1851</v>
      </c>
      <c r="AN22" s="112">
        <v>2135</v>
      </c>
      <c r="AO22" s="148"/>
      <c r="AP22" s="136"/>
      <c r="AQ22" s="136" t="s">
        <v>87</v>
      </c>
      <c r="AR22" s="136"/>
    </row>
    <row r="23" spans="1:44" s="135" customFormat="1" ht="20.25" customHeight="1">
      <c r="A23" s="130"/>
      <c r="B23" s="131"/>
      <c r="C23" s="149"/>
      <c r="D23" s="132" t="s">
        <v>88</v>
      </c>
      <c r="E23" s="147">
        <v>1357</v>
      </c>
      <c r="F23" s="147">
        <v>660</v>
      </c>
      <c r="G23" s="147">
        <v>697</v>
      </c>
      <c r="H23" s="112">
        <v>1373.831</v>
      </c>
      <c r="I23" s="112">
        <v>669.352</v>
      </c>
      <c r="J23" s="112">
        <v>704.479</v>
      </c>
      <c r="K23" s="112">
        <v>1409.035</v>
      </c>
      <c r="L23" s="112">
        <v>688.023</v>
      </c>
      <c r="M23" s="112">
        <v>721.012</v>
      </c>
      <c r="N23" s="125">
        <v>1455.376</v>
      </c>
      <c r="O23" s="125">
        <v>718.853</v>
      </c>
      <c r="P23" s="125">
        <v>736.523</v>
      </c>
      <c r="Q23" s="125">
        <v>1486.835</v>
      </c>
      <c r="R23" s="125">
        <v>734.314</v>
      </c>
      <c r="S23" s="125">
        <v>752.521</v>
      </c>
      <c r="T23" s="112">
        <v>1486.863</v>
      </c>
      <c r="U23" s="112">
        <v>735.757</v>
      </c>
      <c r="V23" s="112">
        <v>751.106</v>
      </c>
      <c r="W23" s="154">
        <v>1502</v>
      </c>
      <c r="X23" s="154">
        <v>744</v>
      </c>
      <c r="Y23" s="154">
        <v>758</v>
      </c>
      <c r="Z23" s="154">
        <v>1447</v>
      </c>
      <c r="AA23" s="154">
        <v>710</v>
      </c>
      <c r="AB23" s="154">
        <v>737</v>
      </c>
      <c r="AC23" s="154">
        <v>1484</v>
      </c>
      <c r="AD23" s="154">
        <v>723</v>
      </c>
      <c r="AE23" s="154">
        <v>761</v>
      </c>
      <c r="AF23" s="154">
        <v>1530</v>
      </c>
      <c r="AG23" s="154">
        <v>743</v>
      </c>
      <c r="AH23" s="154">
        <v>788</v>
      </c>
      <c r="AI23" s="154">
        <v>1572</v>
      </c>
      <c r="AJ23" s="154">
        <v>759</v>
      </c>
      <c r="AK23" s="154">
        <v>813</v>
      </c>
      <c r="AL23" s="112">
        <v>1591</v>
      </c>
      <c r="AM23" s="112">
        <v>764</v>
      </c>
      <c r="AN23" s="112">
        <v>827</v>
      </c>
      <c r="AO23" s="148"/>
      <c r="AP23" s="136"/>
      <c r="AQ23" s="136"/>
      <c r="AR23" s="136" t="s">
        <v>164</v>
      </c>
    </row>
    <row r="24" spans="1:44" s="135" customFormat="1" ht="20.25" customHeight="1">
      <c r="A24" s="130"/>
      <c r="B24" s="131"/>
      <c r="C24" s="149"/>
      <c r="D24" s="132" t="s">
        <v>89</v>
      </c>
      <c r="E24" s="147">
        <v>264</v>
      </c>
      <c r="F24" s="147">
        <v>192</v>
      </c>
      <c r="G24" s="147">
        <v>73</v>
      </c>
      <c r="H24" s="112">
        <v>259.72</v>
      </c>
      <c r="I24" s="112">
        <v>185.457</v>
      </c>
      <c r="J24" s="112">
        <v>74.263</v>
      </c>
      <c r="K24" s="112">
        <v>260.85</v>
      </c>
      <c r="L24" s="112">
        <v>184.694</v>
      </c>
      <c r="M24" s="112">
        <v>76.156</v>
      </c>
      <c r="N24" s="125">
        <v>259.753</v>
      </c>
      <c r="O24" s="125">
        <v>181.881</v>
      </c>
      <c r="P24" s="125">
        <v>77.872</v>
      </c>
      <c r="Q24" s="125">
        <v>260.834</v>
      </c>
      <c r="R24" s="125">
        <v>182.168</v>
      </c>
      <c r="S24" s="125">
        <v>78.666</v>
      </c>
      <c r="T24" s="112">
        <v>262.901</v>
      </c>
      <c r="U24" s="112">
        <v>185.218</v>
      </c>
      <c r="V24" s="112">
        <v>77.683</v>
      </c>
      <c r="W24" s="154">
        <v>261</v>
      </c>
      <c r="X24" s="154">
        <v>184</v>
      </c>
      <c r="Y24" s="112">
        <v>76.997</v>
      </c>
      <c r="Z24" s="154">
        <v>253</v>
      </c>
      <c r="AA24" s="154">
        <v>179</v>
      </c>
      <c r="AB24" s="125">
        <f>74871/1000</f>
        <v>74.871</v>
      </c>
      <c r="AC24" s="154">
        <v>257</v>
      </c>
      <c r="AD24" s="154">
        <v>181</v>
      </c>
      <c r="AE24" s="125">
        <v>76</v>
      </c>
      <c r="AF24" s="154">
        <v>264</v>
      </c>
      <c r="AG24" s="154">
        <v>186</v>
      </c>
      <c r="AH24" s="154">
        <v>79</v>
      </c>
      <c r="AI24" s="154">
        <v>267</v>
      </c>
      <c r="AJ24" s="154">
        <v>187</v>
      </c>
      <c r="AK24" s="112">
        <v>80</v>
      </c>
      <c r="AL24" s="112">
        <v>272</v>
      </c>
      <c r="AM24" s="112">
        <v>190</v>
      </c>
      <c r="AN24" s="112">
        <v>83</v>
      </c>
      <c r="AO24" s="148"/>
      <c r="AP24" s="136"/>
      <c r="AQ24" s="136"/>
      <c r="AR24" s="136" t="s">
        <v>90</v>
      </c>
    </row>
    <row r="25" spans="1:44" s="135" customFormat="1" ht="20.25" customHeight="1">
      <c r="A25" s="130"/>
      <c r="B25" s="131"/>
      <c r="C25" s="149"/>
      <c r="D25" s="132" t="s">
        <v>91</v>
      </c>
      <c r="E25" s="147">
        <v>150</v>
      </c>
      <c r="F25" s="147">
        <v>59</v>
      </c>
      <c r="G25" s="147">
        <v>91</v>
      </c>
      <c r="H25" s="112">
        <v>161.598</v>
      </c>
      <c r="I25" s="112">
        <v>65.396</v>
      </c>
      <c r="J25" s="112">
        <v>96.202</v>
      </c>
      <c r="K25" s="112">
        <v>189.173</v>
      </c>
      <c r="L25" s="112">
        <v>77.687</v>
      </c>
      <c r="M25" s="112">
        <v>111.486</v>
      </c>
      <c r="N25" s="125">
        <v>212.767</v>
      </c>
      <c r="O25" s="125">
        <v>86.461</v>
      </c>
      <c r="P25" s="125">
        <v>126.306</v>
      </c>
      <c r="Q25" s="125">
        <v>238.302</v>
      </c>
      <c r="R25" s="125">
        <v>97.145</v>
      </c>
      <c r="S25" s="125">
        <v>141.157</v>
      </c>
      <c r="T25" s="112">
        <v>251.85</v>
      </c>
      <c r="U25" s="112">
        <v>102.517</v>
      </c>
      <c r="V25" s="112">
        <v>149.333</v>
      </c>
      <c r="W25" s="154">
        <v>275</v>
      </c>
      <c r="X25" s="154">
        <v>111</v>
      </c>
      <c r="Y25" s="154">
        <v>164</v>
      </c>
      <c r="Z25" s="154">
        <v>283</v>
      </c>
      <c r="AA25" s="154">
        <v>114</v>
      </c>
      <c r="AB25" s="154">
        <v>169</v>
      </c>
      <c r="AC25" s="154">
        <v>301</v>
      </c>
      <c r="AD25" s="154">
        <v>125</v>
      </c>
      <c r="AE25" s="154">
        <v>175</v>
      </c>
      <c r="AF25" s="154">
        <v>323</v>
      </c>
      <c r="AG25" s="154">
        <v>136</v>
      </c>
      <c r="AH25" s="154">
        <v>187</v>
      </c>
      <c r="AI25" s="154">
        <v>346</v>
      </c>
      <c r="AJ25" s="154">
        <v>145</v>
      </c>
      <c r="AK25" s="154">
        <v>201</v>
      </c>
      <c r="AL25" s="112">
        <v>359</v>
      </c>
      <c r="AM25" s="112">
        <v>152</v>
      </c>
      <c r="AN25" s="112">
        <v>207</v>
      </c>
      <c r="AO25" s="148"/>
      <c r="AP25" s="136"/>
      <c r="AQ25" s="136"/>
      <c r="AR25" s="136" t="s">
        <v>92</v>
      </c>
    </row>
    <row r="26" spans="1:44" s="135" customFormat="1" ht="20.25" customHeight="1">
      <c r="A26" s="130"/>
      <c r="B26" s="131"/>
      <c r="C26" s="149"/>
      <c r="D26" s="132" t="s">
        <v>93</v>
      </c>
      <c r="E26" s="147">
        <v>151</v>
      </c>
      <c r="F26" s="147">
        <v>91</v>
      </c>
      <c r="G26" s="147">
        <v>60</v>
      </c>
      <c r="H26" s="112">
        <v>156.404</v>
      </c>
      <c r="I26" s="112">
        <v>92.089</v>
      </c>
      <c r="J26" s="112">
        <v>64.315</v>
      </c>
      <c r="K26" s="112">
        <v>160.789</v>
      </c>
      <c r="L26" s="112">
        <v>93.114</v>
      </c>
      <c r="M26" s="112">
        <v>67.675</v>
      </c>
      <c r="N26" s="125">
        <v>165.339</v>
      </c>
      <c r="O26" s="125">
        <v>94.424</v>
      </c>
      <c r="P26" s="125">
        <v>70.915</v>
      </c>
      <c r="Q26" s="125">
        <v>167.593</v>
      </c>
      <c r="R26" s="125">
        <v>93.857</v>
      </c>
      <c r="S26" s="125">
        <v>73.736</v>
      </c>
      <c r="T26" s="112">
        <v>166.379</v>
      </c>
      <c r="U26" s="112">
        <v>91.928</v>
      </c>
      <c r="V26" s="112">
        <v>74.451</v>
      </c>
      <c r="W26" s="112">
        <v>171.052</v>
      </c>
      <c r="X26" s="154">
        <v>93</v>
      </c>
      <c r="Y26" s="154">
        <v>78</v>
      </c>
      <c r="Z26" s="112">
        <f>171111/1000</f>
        <v>171.111</v>
      </c>
      <c r="AA26" s="154">
        <v>93</v>
      </c>
      <c r="AB26" s="154">
        <v>78</v>
      </c>
      <c r="AC26" s="125">
        <v>174</v>
      </c>
      <c r="AD26" s="154">
        <v>94</v>
      </c>
      <c r="AE26" s="154">
        <v>80</v>
      </c>
      <c r="AF26" s="125">
        <v>181.165</v>
      </c>
      <c r="AG26" s="154">
        <v>97</v>
      </c>
      <c r="AH26" s="154">
        <v>84</v>
      </c>
      <c r="AI26" s="154">
        <v>184</v>
      </c>
      <c r="AJ26" s="154">
        <v>98</v>
      </c>
      <c r="AK26" s="154">
        <v>85</v>
      </c>
      <c r="AL26" s="112">
        <v>187</v>
      </c>
      <c r="AM26" s="112">
        <v>99</v>
      </c>
      <c r="AN26" s="112">
        <v>88</v>
      </c>
      <c r="AO26" s="148"/>
      <c r="AP26" s="136"/>
      <c r="AQ26" s="136"/>
      <c r="AR26" s="136" t="s">
        <v>158</v>
      </c>
    </row>
    <row r="27" spans="1:44" s="135" customFormat="1" ht="20.25" customHeight="1">
      <c r="A27" s="130"/>
      <c r="B27" s="131"/>
      <c r="C27" s="131"/>
      <c r="D27" s="132" t="s">
        <v>94</v>
      </c>
      <c r="E27" s="147">
        <v>344</v>
      </c>
      <c r="F27" s="147">
        <v>130</v>
      </c>
      <c r="G27" s="147">
        <v>213</v>
      </c>
      <c r="H27" s="112">
        <v>349.188</v>
      </c>
      <c r="I27" s="112">
        <v>134.843</v>
      </c>
      <c r="J27" s="112">
        <v>214.345</v>
      </c>
      <c r="K27" s="112">
        <v>359.774</v>
      </c>
      <c r="L27" s="112">
        <v>140.303</v>
      </c>
      <c r="M27" s="112">
        <v>219.471</v>
      </c>
      <c r="N27" s="125">
        <v>369.109</v>
      </c>
      <c r="O27" s="125">
        <v>141.783</v>
      </c>
      <c r="P27" s="125">
        <v>227.326</v>
      </c>
      <c r="Q27" s="125">
        <v>366.666</v>
      </c>
      <c r="R27" s="125">
        <v>139.459</v>
      </c>
      <c r="S27" s="125">
        <v>227.207</v>
      </c>
      <c r="T27" s="112">
        <v>370.645</v>
      </c>
      <c r="U27" s="112">
        <v>140.766</v>
      </c>
      <c r="V27" s="112">
        <v>229.879</v>
      </c>
      <c r="W27" s="154">
        <v>374</v>
      </c>
      <c r="X27" s="154">
        <v>142</v>
      </c>
      <c r="Y27" s="112">
        <v>231.954</v>
      </c>
      <c r="Z27" s="154">
        <v>359</v>
      </c>
      <c r="AA27" s="154">
        <v>136</v>
      </c>
      <c r="AB27" s="125">
        <f>223025/1000</f>
        <v>223.025</v>
      </c>
      <c r="AC27" s="154">
        <v>356</v>
      </c>
      <c r="AD27" s="154">
        <v>137</v>
      </c>
      <c r="AE27" s="125">
        <v>219</v>
      </c>
      <c r="AF27" s="154">
        <v>362</v>
      </c>
      <c r="AG27" s="154">
        <v>140</v>
      </c>
      <c r="AH27" s="154">
        <v>223</v>
      </c>
      <c r="AI27" s="154">
        <v>364</v>
      </c>
      <c r="AJ27" s="154">
        <v>139</v>
      </c>
      <c r="AK27" s="154">
        <v>225</v>
      </c>
      <c r="AL27" s="112">
        <v>366</v>
      </c>
      <c r="AM27" s="112">
        <v>139</v>
      </c>
      <c r="AN27" s="112">
        <v>227</v>
      </c>
      <c r="AO27" s="148"/>
      <c r="AP27" s="136"/>
      <c r="AQ27" s="136"/>
      <c r="AR27" s="150" t="s">
        <v>95</v>
      </c>
    </row>
    <row r="28" spans="1:44" s="135" customFormat="1" ht="20.25" customHeight="1">
      <c r="A28" s="130"/>
      <c r="B28" s="131"/>
      <c r="C28" s="131"/>
      <c r="D28" s="132" t="s">
        <v>96</v>
      </c>
      <c r="E28" s="147">
        <v>56</v>
      </c>
      <c r="F28" s="147">
        <v>32</v>
      </c>
      <c r="G28" s="147">
        <v>25</v>
      </c>
      <c r="H28" s="112">
        <v>58.52</v>
      </c>
      <c r="I28" s="112">
        <v>32.688</v>
      </c>
      <c r="J28" s="112">
        <v>25.832</v>
      </c>
      <c r="K28" s="112">
        <v>63.853</v>
      </c>
      <c r="L28" s="112">
        <v>35.166</v>
      </c>
      <c r="M28" s="112">
        <v>28.687</v>
      </c>
      <c r="N28" s="125">
        <v>70.602</v>
      </c>
      <c r="O28" s="125">
        <v>38.791</v>
      </c>
      <c r="P28" s="125">
        <v>31.811</v>
      </c>
      <c r="Q28" s="125">
        <v>76.624</v>
      </c>
      <c r="R28" s="125">
        <v>41.547</v>
      </c>
      <c r="S28" s="125">
        <v>35.077</v>
      </c>
      <c r="T28" s="112">
        <v>81.842</v>
      </c>
      <c r="U28" s="112">
        <v>43.057</v>
      </c>
      <c r="V28" s="112">
        <v>38.785</v>
      </c>
      <c r="W28" s="154">
        <v>86</v>
      </c>
      <c r="X28" s="154">
        <v>44</v>
      </c>
      <c r="Y28" s="154">
        <v>42</v>
      </c>
      <c r="Z28" s="154">
        <v>84</v>
      </c>
      <c r="AA28" s="154">
        <v>43</v>
      </c>
      <c r="AB28" s="154">
        <v>41</v>
      </c>
      <c r="AC28" s="154">
        <v>92</v>
      </c>
      <c r="AD28" s="154">
        <v>48</v>
      </c>
      <c r="AE28" s="154">
        <v>45</v>
      </c>
      <c r="AF28" s="154">
        <v>103</v>
      </c>
      <c r="AG28" s="154">
        <v>53</v>
      </c>
      <c r="AH28" s="154">
        <v>50</v>
      </c>
      <c r="AI28" s="154">
        <v>106</v>
      </c>
      <c r="AJ28" s="154">
        <v>54</v>
      </c>
      <c r="AK28" s="154">
        <v>52</v>
      </c>
      <c r="AL28" s="112">
        <v>110</v>
      </c>
      <c r="AM28" s="112">
        <v>57</v>
      </c>
      <c r="AN28" s="112">
        <v>53</v>
      </c>
      <c r="AO28" s="148"/>
      <c r="AP28" s="136"/>
      <c r="AQ28" s="136"/>
      <c r="AR28" s="136" t="s">
        <v>97</v>
      </c>
    </row>
    <row r="29" spans="1:44" s="135" customFormat="1" ht="20.25" customHeight="1">
      <c r="A29" s="130"/>
      <c r="B29" s="131"/>
      <c r="C29" s="131"/>
      <c r="D29" s="132" t="s">
        <v>161</v>
      </c>
      <c r="E29" s="147">
        <v>152</v>
      </c>
      <c r="F29" s="147">
        <v>78</v>
      </c>
      <c r="G29" s="147">
        <v>74</v>
      </c>
      <c r="H29" s="112">
        <v>157.317</v>
      </c>
      <c r="I29" s="112">
        <v>81.787</v>
      </c>
      <c r="J29" s="112">
        <v>75.53</v>
      </c>
      <c r="K29" s="112">
        <v>168.149</v>
      </c>
      <c r="L29" s="112">
        <v>87.551</v>
      </c>
      <c r="M29" s="112">
        <v>80.598</v>
      </c>
      <c r="N29" s="125">
        <v>177.111</v>
      </c>
      <c r="O29" s="125">
        <v>92.799</v>
      </c>
      <c r="P29" s="125">
        <v>84.312</v>
      </c>
      <c r="Q29" s="125">
        <v>183.787</v>
      </c>
      <c r="R29" s="125">
        <v>96.239</v>
      </c>
      <c r="S29" s="125">
        <v>87.548</v>
      </c>
      <c r="T29" s="112">
        <v>191.816</v>
      </c>
      <c r="U29" s="112">
        <v>101.513</v>
      </c>
      <c r="V29" s="112">
        <v>90.303</v>
      </c>
      <c r="W29" s="154">
        <v>204</v>
      </c>
      <c r="X29" s="154">
        <v>108</v>
      </c>
      <c r="Y29" s="154">
        <v>95</v>
      </c>
      <c r="Z29" s="154">
        <v>207</v>
      </c>
      <c r="AA29" s="154">
        <v>111</v>
      </c>
      <c r="AB29" s="154">
        <v>95</v>
      </c>
      <c r="AC29" s="154">
        <v>218</v>
      </c>
      <c r="AD29" s="154">
        <v>118</v>
      </c>
      <c r="AE29" s="154">
        <v>100</v>
      </c>
      <c r="AF29" s="154">
        <v>232</v>
      </c>
      <c r="AG29" s="154">
        <v>126</v>
      </c>
      <c r="AH29" s="154">
        <v>106</v>
      </c>
      <c r="AI29" s="154">
        <v>238</v>
      </c>
      <c r="AJ29" s="154">
        <v>129</v>
      </c>
      <c r="AK29" s="154">
        <v>109</v>
      </c>
      <c r="AL29" s="112">
        <v>243</v>
      </c>
      <c r="AM29" s="112">
        <v>131</v>
      </c>
      <c r="AN29" s="112">
        <v>112</v>
      </c>
      <c r="AO29" s="148"/>
      <c r="AP29" s="136"/>
      <c r="AQ29" s="136"/>
      <c r="AR29" s="136" t="s">
        <v>98</v>
      </c>
    </row>
    <row r="30" spans="1:44" s="135" customFormat="1" ht="20.25" customHeight="1">
      <c r="A30" s="130"/>
      <c r="B30" s="131"/>
      <c r="C30" s="131"/>
      <c r="D30" s="132" t="s">
        <v>99</v>
      </c>
      <c r="E30" s="147">
        <v>120</v>
      </c>
      <c r="F30" s="147">
        <v>73</v>
      </c>
      <c r="G30" s="147">
        <v>48</v>
      </c>
      <c r="H30" s="112">
        <v>142.752</v>
      </c>
      <c r="I30" s="112">
        <v>86.484</v>
      </c>
      <c r="J30" s="112">
        <v>56.268</v>
      </c>
      <c r="K30" s="112">
        <v>168.261</v>
      </c>
      <c r="L30" s="112">
        <v>98.88</v>
      </c>
      <c r="M30" s="112">
        <v>69.381</v>
      </c>
      <c r="N30" s="125">
        <v>191.679</v>
      </c>
      <c r="O30" s="125">
        <v>111.694</v>
      </c>
      <c r="P30" s="125">
        <v>79.985</v>
      </c>
      <c r="Q30" s="125">
        <v>226.532</v>
      </c>
      <c r="R30" s="125">
        <v>130.639</v>
      </c>
      <c r="S30" s="125">
        <v>95.893</v>
      </c>
      <c r="T30" s="112">
        <v>268.999</v>
      </c>
      <c r="U30" s="112">
        <v>146.339</v>
      </c>
      <c r="V30" s="112">
        <v>122.66</v>
      </c>
      <c r="W30" s="154">
        <v>300</v>
      </c>
      <c r="X30" s="154">
        <v>159</v>
      </c>
      <c r="Y30" s="154">
        <v>141</v>
      </c>
      <c r="Z30" s="154">
        <v>296</v>
      </c>
      <c r="AA30" s="154">
        <v>157</v>
      </c>
      <c r="AB30" s="154">
        <v>139</v>
      </c>
      <c r="AC30" s="154">
        <v>315</v>
      </c>
      <c r="AD30" s="154">
        <v>164</v>
      </c>
      <c r="AE30" s="154">
        <v>151</v>
      </c>
      <c r="AF30" s="154">
        <v>323</v>
      </c>
      <c r="AG30" s="154">
        <v>166</v>
      </c>
      <c r="AH30" s="154">
        <v>156</v>
      </c>
      <c r="AI30" s="154">
        <v>325</v>
      </c>
      <c r="AJ30" s="154">
        <v>169</v>
      </c>
      <c r="AK30" s="154">
        <v>156</v>
      </c>
      <c r="AL30" s="112">
        <v>327</v>
      </c>
      <c r="AM30" s="112">
        <v>168</v>
      </c>
      <c r="AN30" s="112">
        <v>160</v>
      </c>
      <c r="AO30" s="148"/>
      <c r="AP30" s="136"/>
      <c r="AQ30" s="136"/>
      <c r="AR30" s="136" t="s">
        <v>100</v>
      </c>
    </row>
    <row r="31" spans="1:44" s="135" customFormat="1" ht="20.25" customHeight="1">
      <c r="A31" s="130"/>
      <c r="B31" s="131"/>
      <c r="C31" s="131"/>
      <c r="D31" s="132" t="s">
        <v>162</v>
      </c>
      <c r="E31" s="112" t="s">
        <v>160</v>
      </c>
      <c r="F31" s="112" t="s">
        <v>160</v>
      </c>
      <c r="G31" s="112" t="s">
        <v>160</v>
      </c>
      <c r="H31" s="112" t="s">
        <v>160</v>
      </c>
      <c r="I31" s="112" t="s">
        <v>160</v>
      </c>
      <c r="J31" s="112" t="s">
        <v>160</v>
      </c>
      <c r="K31" s="112" t="s">
        <v>160</v>
      </c>
      <c r="L31" s="112" t="s">
        <v>160</v>
      </c>
      <c r="M31" s="112" t="s">
        <v>160</v>
      </c>
      <c r="N31" s="125" t="s">
        <v>160</v>
      </c>
      <c r="O31" s="125" t="s">
        <v>160</v>
      </c>
      <c r="P31" s="125" t="s">
        <v>160</v>
      </c>
      <c r="Q31" s="125" t="s">
        <v>160</v>
      </c>
      <c r="R31" s="125" t="s">
        <v>160</v>
      </c>
      <c r="S31" s="125" t="s">
        <v>160</v>
      </c>
      <c r="T31" s="112" t="s">
        <v>160</v>
      </c>
      <c r="U31" s="112" t="s">
        <v>160</v>
      </c>
      <c r="V31" s="112" t="s">
        <v>160</v>
      </c>
      <c r="W31" s="112" t="s">
        <v>0</v>
      </c>
      <c r="X31" s="112" t="s">
        <v>0</v>
      </c>
      <c r="Y31" s="112" t="s">
        <v>0</v>
      </c>
      <c r="Z31" s="154">
        <v>71</v>
      </c>
      <c r="AA31" s="125">
        <f>20460/1000</f>
        <v>20.46</v>
      </c>
      <c r="AB31" s="154">
        <v>52</v>
      </c>
      <c r="AC31" s="154">
        <v>71</v>
      </c>
      <c r="AD31" s="125">
        <v>21</v>
      </c>
      <c r="AE31" s="154">
        <v>51</v>
      </c>
      <c r="AF31" s="154">
        <v>72</v>
      </c>
      <c r="AG31" s="154">
        <v>22</v>
      </c>
      <c r="AH31" s="154">
        <v>51</v>
      </c>
      <c r="AI31" s="154">
        <v>72</v>
      </c>
      <c r="AJ31" s="154">
        <v>21</v>
      </c>
      <c r="AK31" s="154">
        <v>52</v>
      </c>
      <c r="AL31" s="112">
        <v>72</v>
      </c>
      <c r="AM31" s="112">
        <v>22</v>
      </c>
      <c r="AN31" s="112">
        <v>50</v>
      </c>
      <c r="AO31" s="148"/>
      <c r="AP31" s="136"/>
      <c r="AQ31" s="136"/>
      <c r="AR31" s="136" t="s">
        <v>198</v>
      </c>
    </row>
    <row r="32" spans="1:44" s="135" customFormat="1" ht="20.25" customHeight="1">
      <c r="A32" s="130"/>
      <c r="B32" s="131"/>
      <c r="C32" s="131"/>
      <c r="D32" s="132" t="s">
        <v>189</v>
      </c>
      <c r="E32" s="147">
        <v>188</v>
      </c>
      <c r="F32" s="147">
        <v>42</v>
      </c>
      <c r="G32" s="147">
        <v>146</v>
      </c>
      <c r="H32" s="112">
        <v>201.367</v>
      </c>
      <c r="I32" s="112">
        <v>43.722</v>
      </c>
      <c r="J32" s="112">
        <v>157.645</v>
      </c>
      <c r="K32" s="112">
        <v>217.713</v>
      </c>
      <c r="L32" s="112">
        <v>47.25</v>
      </c>
      <c r="M32" s="112">
        <v>170.463</v>
      </c>
      <c r="N32" s="125">
        <v>233.022</v>
      </c>
      <c r="O32" s="125">
        <v>49.79</v>
      </c>
      <c r="P32" s="125">
        <v>183.232</v>
      </c>
      <c r="Q32" s="125">
        <v>249.091</v>
      </c>
      <c r="R32" s="125">
        <v>52.121</v>
      </c>
      <c r="S32" s="125">
        <v>196.97</v>
      </c>
      <c r="T32" s="112">
        <v>262.377</v>
      </c>
      <c r="U32" s="112">
        <v>54.659</v>
      </c>
      <c r="V32" s="112">
        <v>207.718</v>
      </c>
      <c r="W32" s="154">
        <v>273</v>
      </c>
      <c r="X32" s="154">
        <v>56</v>
      </c>
      <c r="Y32" s="154">
        <v>217</v>
      </c>
      <c r="Z32" s="154">
        <v>284</v>
      </c>
      <c r="AA32" s="154">
        <v>58</v>
      </c>
      <c r="AB32" s="154">
        <v>225</v>
      </c>
      <c r="AC32" s="154">
        <v>291</v>
      </c>
      <c r="AD32" s="154">
        <v>59</v>
      </c>
      <c r="AE32" s="154">
        <v>232</v>
      </c>
      <c r="AF32" s="154">
        <v>297</v>
      </c>
      <c r="AG32" s="154">
        <v>59</v>
      </c>
      <c r="AH32" s="154">
        <v>237</v>
      </c>
      <c r="AI32" s="154">
        <v>305</v>
      </c>
      <c r="AJ32" s="154">
        <v>62</v>
      </c>
      <c r="AK32" s="154">
        <v>243</v>
      </c>
      <c r="AL32" s="112">
        <v>316</v>
      </c>
      <c r="AM32" s="112">
        <v>64</v>
      </c>
      <c r="AN32" s="112">
        <v>252</v>
      </c>
      <c r="AO32" s="148"/>
      <c r="AP32" s="136"/>
      <c r="AQ32" s="136"/>
      <c r="AR32" s="150" t="s">
        <v>190</v>
      </c>
    </row>
    <row r="33" spans="1:44" s="135" customFormat="1" ht="20.25" customHeight="1">
      <c r="A33" s="130"/>
      <c r="B33" s="131"/>
      <c r="C33" s="131"/>
      <c r="D33" s="132" t="s">
        <v>101</v>
      </c>
      <c r="E33" s="147">
        <v>30</v>
      </c>
      <c r="F33" s="147">
        <v>14</v>
      </c>
      <c r="G33" s="147">
        <v>16</v>
      </c>
      <c r="H33" s="112">
        <v>34.265</v>
      </c>
      <c r="I33" s="112">
        <v>16.49</v>
      </c>
      <c r="J33" s="112">
        <v>17.775</v>
      </c>
      <c r="K33" s="112">
        <v>40.515</v>
      </c>
      <c r="L33" s="112">
        <v>19.928</v>
      </c>
      <c r="M33" s="112">
        <v>20.587</v>
      </c>
      <c r="N33" s="125">
        <v>44.706</v>
      </c>
      <c r="O33" s="125">
        <v>21.992</v>
      </c>
      <c r="P33" s="125">
        <v>22.714</v>
      </c>
      <c r="Q33" s="125">
        <v>50.175</v>
      </c>
      <c r="R33" s="125">
        <v>24.714</v>
      </c>
      <c r="S33" s="125">
        <v>25.461</v>
      </c>
      <c r="T33" s="112">
        <v>53.918</v>
      </c>
      <c r="U33" s="112">
        <v>26.94</v>
      </c>
      <c r="V33" s="112">
        <v>26.978</v>
      </c>
      <c r="W33" s="154">
        <v>55</v>
      </c>
      <c r="X33" s="154">
        <v>28</v>
      </c>
      <c r="Y33" s="154">
        <v>28</v>
      </c>
      <c r="Z33" s="154">
        <v>54</v>
      </c>
      <c r="AA33" s="154">
        <v>28</v>
      </c>
      <c r="AB33" s="154">
        <v>26</v>
      </c>
      <c r="AC33" s="154">
        <v>58</v>
      </c>
      <c r="AD33" s="154">
        <v>30</v>
      </c>
      <c r="AE33" s="154">
        <v>28</v>
      </c>
      <c r="AF33" s="154">
        <v>57</v>
      </c>
      <c r="AG33" s="154">
        <v>29</v>
      </c>
      <c r="AH33" s="154">
        <v>27</v>
      </c>
      <c r="AI33" s="154">
        <v>57</v>
      </c>
      <c r="AJ33" s="154">
        <v>30</v>
      </c>
      <c r="AK33" s="154">
        <v>27</v>
      </c>
      <c r="AL33" s="112">
        <v>56</v>
      </c>
      <c r="AM33" s="112">
        <v>30</v>
      </c>
      <c r="AN33" s="112">
        <v>26</v>
      </c>
      <c r="AO33" s="148"/>
      <c r="AP33" s="136"/>
      <c r="AQ33" s="136"/>
      <c r="AR33" s="136" t="s">
        <v>102</v>
      </c>
    </row>
    <row r="34" spans="1:44" s="135" customFormat="1" ht="20.25" customHeight="1">
      <c r="A34" s="130"/>
      <c r="B34" s="131"/>
      <c r="C34" s="131"/>
      <c r="D34" s="132" t="s">
        <v>159</v>
      </c>
      <c r="E34" s="147">
        <v>76</v>
      </c>
      <c r="F34" s="147">
        <v>35</v>
      </c>
      <c r="G34" s="147">
        <v>40</v>
      </c>
      <c r="H34" s="112">
        <v>82.017</v>
      </c>
      <c r="I34" s="112">
        <v>36.535</v>
      </c>
      <c r="J34" s="112">
        <v>45.482</v>
      </c>
      <c r="K34" s="112">
        <v>86.876</v>
      </c>
      <c r="L34" s="112">
        <v>37.402</v>
      </c>
      <c r="M34" s="112">
        <v>49.474</v>
      </c>
      <c r="N34" s="125">
        <v>88.43</v>
      </c>
      <c r="O34" s="125">
        <v>36.806</v>
      </c>
      <c r="P34" s="125">
        <v>51.624</v>
      </c>
      <c r="Q34" s="125">
        <v>88.065</v>
      </c>
      <c r="R34" s="125">
        <v>35.934</v>
      </c>
      <c r="S34" s="125">
        <v>52.131</v>
      </c>
      <c r="T34" s="112">
        <v>86.604</v>
      </c>
      <c r="U34" s="112">
        <v>34.843</v>
      </c>
      <c r="V34" s="112">
        <v>51.761</v>
      </c>
      <c r="W34" s="112">
        <v>84.941</v>
      </c>
      <c r="X34" s="112">
        <v>33.673</v>
      </c>
      <c r="Y34" s="112">
        <v>51.268</v>
      </c>
      <c r="Z34" s="112">
        <f>81792/1000</f>
        <v>81.792</v>
      </c>
      <c r="AA34" s="154">
        <v>33</v>
      </c>
      <c r="AB34" s="154">
        <v>50</v>
      </c>
      <c r="AC34" s="154">
        <v>84</v>
      </c>
      <c r="AD34" s="112">
        <v>33</v>
      </c>
      <c r="AE34" s="154">
        <v>51</v>
      </c>
      <c r="AF34" s="154">
        <v>85</v>
      </c>
      <c r="AG34" s="154">
        <v>34</v>
      </c>
      <c r="AH34" s="112">
        <v>49.84</v>
      </c>
      <c r="AI34" s="154">
        <v>83</v>
      </c>
      <c r="AJ34" s="154">
        <v>35</v>
      </c>
      <c r="AK34" s="154">
        <v>49</v>
      </c>
      <c r="AL34" s="112">
        <v>85</v>
      </c>
      <c r="AM34" s="112">
        <v>36</v>
      </c>
      <c r="AN34" s="112">
        <v>49</v>
      </c>
      <c r="AO34" s="148"/>
      <c r="AP34" s="136"/>
      <c r="AQ34" s="136"/>
      <c r="AR34" s="136" t="s">
        <v>103</v>
      </c>
    </row>
    <row r="35" spans="1:44" s="135" customFormat="1" ht="20.25" customHeight="1">
      <c r="A35" s="130"/>
      <c r="B35" s="145" t="s">
        <v>205</v>
      </c>
      <c r="C35" s="131"/>
      <c r="D35" s="146"/>
      <c r="E35" s="112">
        <v>41530</v>
      </c>
      <c r="F35" s="112">
        <v>46128</v>
      </c>
      <c r="G35" s="112">
        <v>35838</v>
      </c>
      <c r="H35" s="112">
        <v>42065</v>
      </c>
      <c r="I35" s="112">
        <v>46691</v>
      </c>
      <c r="J35" s="112">
        <v>36371</v>
      </c>
      <c r="K35" s="112">
        <v>42685</v>
      </c>
      <c r="L35" s="112">
        <v>47472</v>
      </c>
      <c r="M35" s="112">
        <v>36845</v>
      </c>
      <c r="N35" s="125">
        <v>43163</v>
      </c>
      <c r="O35" s="125">
        <v>47836</v>
      </c>
      <c r="P35" s="125">
        <v>37480</v>
      </c>
      <c r="Q35" s="125">
        <v>43493</v>
      </c>
      <c r="R35" s="125">
        <v>48021</v>
      </c>
      <c r="S35" s="125">
        <v>38035</v>
      </c>
      <c r="T35" s="112">
        <v>44414</v>
      </c>
      <c r="U35" s="112">
        <v>48903</v>
      </c>
      <c r="V35" s="112">
        <v>39032</v>
      </c>
      <c r="W35" s="154">
        <v>44367</v>
      </c>
      <c r="X35" s="154">
        <v>48994</v>
      </c>
      <c r="Y35" s="154">
        <v>38829</v>
      </c>
      <c r="Z35" s="154">
        <v>42182</v>
      </c>
      <c r="AA35" s="154">
        <v>46376</v>
      </c>
      <c r="AB35" s="154">
        <v>37206</v>
      </c>
      <c r="AC35" s="154">
        <v>44359</v>
      </c>
      <c r="AD35" s="154">
        <v>48716</v>
      </c>
      <c r="AE35" s="154">
        <v>39195</v>
      </c>
      <c r="AF35" s="154">
        <v>45508</v>
      </c>
      <c r="AG35" s="154">
        <v>50045</v>
      </c>
      <c r="AH35" s="154">
        <v>40160</v>
      </c>
      <c r="AI35" s="154">
        <v>45589</v>
      </c>
      <c r="AJ35" s="154">
        <v>49935</v>
      </c>
      <c r="AK35" s="154">
        <v>40486</v>
      </c>
      <c r="AL35" s="112">
        <v>45664</v>
      </c>
      <c r="AM35" s="112">
        <v>49931</v>
      </c>
      <c r="AN35" s="112">
        <v>40673</v>
      </c>
      <c r="AO35" s="148"/>
      <c r="AP35" s="136" t="s">
        <v>199</v>
      </c>
      <c r="AQ35" s="136"/>
      <c r="AR35" s="136"/>
    </row>
    <row r="36" spans="1:44" s="135" customFormat="1" ht="20.25" customHeight="1">
      <c r="A36" s="130"/>
      <c r="B36" s="145" t="s">
        <v>104</v>
      </c>
      <c r="C36" s="131"/>
      <c r="D36" s="146"/>
      <c r="E36" s="151">
        <v>181.4</v>
      </c>
      <c r="F36" s="151">
        <v>183.3</v>
      </c>
      <c r="G36" s="151">
        <v>179.1</v>
      </c>
      <c r="H36" s="151">
        <v>181.3</v>
      </c>
      <c r="I36" s="151">
        <v>183.4</v>
      </c>
      <c r="J36" s="151">
        <v>178.8</v>
      </c>
      <c r="K36" s="151">
        <v>183.5</v>
      </c>
      <c r="L36" s="151">
        <v>185.7</v>
      </c>
      <c r="M36" s="151">
        <v>180.9</v>
      </c>
      <c r="N36" s="151">
        <v>181.9</v>
      </c>
      <c r="O36" s="151">
        <v>183.8</v>
      </c>
      <c r="P36" s="151">
        <v>179.6</v>
      </c>
      <c r="Q36" s="151">
        <v>180.9</v>
      </c>
      <c r="R36" s="151">
        <v>183</v>
      </c>
      <c r="S36" s="151">
        <v>178.5</v>
      </c>
      <c r="T36" s="151">
        <v>180.5</v>
      </c>
      <c r="U36" s="151">
        <v>182.4</v>
      </c>
      <c r="V36" s="151">
        <v>178</v>
      </c>
      <c r="W36" s="151">
        <v>179.7</v>
      </c>
      <c r="X36" s="151">
        <v>181.9</v>
      </c>
      <c r="Y36" s="151">
        <v>177.1</v>
      </c>
      <c r="Z36" s="151">
        <v>176.7</v>
      </c>
      <c r="AA36" s="156">
        <v>178.4</v>
      </c>
      <c r="AB36" s="156">
        <v>174.8</v>
      </c>
      <c r="AC36" s="156">
        <v>181.1</v>
      </c>
      <c r="AD36" s="156">
        <v>183.3</v>
      </c>
      <c r="AE36" s="151">
        <v>178.4</v>
      </c>
      <c r="AF36" s="151">
        <v>178.7</v>
      </c>
      <c r="AG36" s="156">
        <v>181.2</v>
      </c>
      <c r="AH36" s="151">
        <v>175.7</v>
      </c>
      <c r="AI36" s="151">
        <v>178.4</v>
      </c>
      <c r="AJ36" s="156">
        <v>180.7</v>
      </c>
      <c r="AK36" s="151">
        <v>175.6</v>
      </c>
      <c r="AL36" s="151">
        <v>177</v>
      </c>
      <c r="AM36" s="151">
        <v>179.5</v>
      </c>
      <c r="AN36" s="151">
        <v>174.2</v>
      </c>
      <c r="AO36" s="148"/>
      <c r="AP36" s="136" t="s">
        <v>105</v>
      </c>
      <c r="AQ36" s="136"/>
      <c r="AR36" s="136"/>
    </row>
    <row r="37" spans="1:44" s="54" customFormat="1" ht="7.5" customHeight="1">
      <c r="A37" s="89"/>
      <c r="B37" s="89"/>
      <c r="C37" s="89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3"/>
      <c r="AP37" s="92"/>
      <c r="AQ37" s="92"/>
      <c r="AR37" s="92"/>
    </row>
    <row r="38" spans="1:40" s="96" customFormat="1" ht="15" customHeight="1">
      <c r="A38" s="51" t="s">
        <v>188</v>
      </c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1:40" s="97" customFormat="1" ht="12" customHeight="1">
      <c r="A39" s="36" t="s">
        <v>163</v>
      </c>
      <c r="B39" s="16"/>
      <c r="C39" s="16"/>
      <c r="D39" s="16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s="97" customFormat="1" ht="10.5" customHeight="1">
      <c r="A40" s="16"/>
      <c r="B40" s="16"/>
      <c r="C40" s="16"/>
      <c r="D40" s="1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s="97" customFormat="1" ht="10.5" customHeight="1">
      <c r="A41" s="16"/>
      <c r="B41" s="16"/>
      <c r="C41" s="16"/>
      <c r="D41" s="1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s="98" customFormat="1" ht="12.75" customHeight="1">
      <c r="A42" s="16"/>
      <c r="B42" s="16"/>
      <c r="C42" s="16"/>
      <c r="D42" s="1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" s="54" customFormat="1" ht="12.75">
      <c r="A43" s="16"/>
      <c r="B43" s="16"/>
      <c r="C43" s="16"/>
      <c r="D43" s="16"/>
    </row>
    <row r="44" spans="1:4" s="54" customFormat="1" ht="12.75">
      <c r="A44" s="16"/>
      <c r="B44" s="16"/>
      <c r="C44" s="16"/>
      <c r="D44" s="16"/>
    </row>
    <row r="45" spans="1:4" s="54" customFormat="1" ht="12.75">
      <c r="A45" s="16"/>
      <c r="B45" s="16"/>
      <c r="C45" s="16"/>
      <c r="D45" s="16"/>
    </row>
    <row r="46" spans="1:4" s="54" customFormat="1" ht="12.75">
      <c r="A46" s="16"/>
      <c r="B46" s="16"/>
      <c r="C46" s="16"/>
      <c r="D46" s="16"/>
    </row>
    <row r="47" spans="1:4" ht="15.75">
      <c r="A47" s="28"/>
      <c r="B47" s="28"/>
      <c r="C47" s="28"/>
      <c r="D47" s="28"/>
    </row>
    <row r="48" spans="1:4" ht="15.75">
      <c r="A48" s="28"/>
      <c r="B48" s="28"/>
      <c r="C48" s="28"/>
      <c r="D48" s="28"/>
    </row>
    <row r="49" spans="1:4" ht="15.75">
      <c r="A49" s="28"/>
      <c r="B49" s="28"/>
      <c r="C49" s="28"/>
      <c r="D49" s="28"/>
    </row>
    <row r="50" spans="1:4" ht="15.75">
      <c r="A50" s="28"/>
      <c r="B50" s="28"/>
      <c r="C50" s="28"/>
      <c r="D50" s="28"/>
    </row>
    <row r="51" spans="1:4" ht="15.75">
      <c r="A51" s="28"/>
      <c r="B51" s="28"/>
      <c r="C51" s="28"/>
      <c r="D51" s="28"/>
    </row>
    <row r="52" spans="1:4" ht="15.75">
      <c r="A52" s="28"/>
      <c r="B52" s="28"/>
      <c r="C52" s="28"/>
      <c r="D52" s="28"/>
    </row>
    <row r="53" spans="1:4" ht="15.75">
      <c r="A53" s="28"/>
      <c r="B53" s="28"/>
      <c r="C53" s="28"/>
      <c r="D53" s="28"/>
    </row>
    <row r="54" spans="1:4" ht="15.75">
      <c r="A54" s="28"/>
      <c r="B54" s="28"/>
      <c r="C54" s="28"/>
      <c r="D54" s="28"/>
    </row>
    <row r="55" spans="1:4" ht="15.75">
      <c r="A55" s="28"/>
      <c r="B55" s="28"/>
      <c r="C55" s="28"/>
      <c r="D55" s="28"/>
    </row>
    <row r="56" spans="1:4" ht="15.75">
      <c r="A56" s="28"/>
      <c r="B56" s="28"/>
      <c r="C56" s="28"/>
      <c r="D56" s="28"/>
    </row>
    <row r="57" spans="1:4" ht="15.75">
      <c r="A57" s="28"/>
      <c r="B57" s="28"/>
      <c r="C57" s="28"/>
      <c r="D57" s="28"/>
    </row>
    <row r="58" spans="1:13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5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5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5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5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5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5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5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</sheetData>
  <sheetProtection/>
  <mergeCells count="16">
    <mergeCell ref="T5:V5"/>
    <mergeCell ref="W5:Y5"/>
    <mergeCell ref="N5:P5"/>
    <mergeCell ref="AO5:AR6"/>
    <mergeCell ref="AC5:AE5"/>
    <mergeCell ref="AL5:AN5"/>
    <mergeCell ref="A2:AR2"/>
    <mergeCell ref="E5:G5"/>
    <mergeCell ref="H5:J5"/>
    <mergeCell ref="K5:M5"/>
    <mergeCell ref="A5:D6"/>
    <mergeCell ref="A3:AR3"/>
    <mergeCell ref="AI5:AK5"/>
    <mergeCell ref="Q5:S5"/>
    <mergeCell ref="Z5:AB5"/>
    <mergeCell ref="AF5:AH5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9"/>
  <sheetViews>
    <sheetView zoomScaleSheetLayoutView="100" zoomScalePageLayoutView="0" workbookViewId="0" topLeftCell="A1">
      <pane xSplit="10" ySplit="6" topLeftCell="K1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W8" sqref="W8:AN26"/>
    </sheetView>
  </sheetViews>
  <sheetFormatPr defaultColWidth="9.00390625" defaultRowHeight="16.5"/>
  <cols>
    <col min="1" max="3" width="1.625" style="27" customWidth="1"/>
    <col min="4" max="4" width="17.875" style="42" customWidth="1"/>
    <col min="5" max="22" width="5.875" style="27" hidden="1" customWidth="1"/>
    <col min="23" max="40" width="5.875" style="27" customWidth="1"/>
    <col min="41" max="43" width="1.625" style="27" customWidth="1"/>
    <col min="44" max="44" width="27.50390625" style="27" customWidth="1"/>
    <col min="45" max="16384" width="9.00390625" style="27" customWidth="1"/>
  </cols>
  <sheetData>
    <row r="1" s="40" customFormat="1" ht="36" customHeight="1">
      <c r="AR1" s="29"/>
    </row>
    <row r="2" spans="1:44" s="41" customFormat="1" ht="18" customHeight="1">
      <c r="A2" s="189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</row>
    <row r="3" spans="1:44" s="42" customFormat="1" ht="15.75" customHeight="1">
      <c r="A3" s="192" t="s">
        <v>12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</row>
    <row r="4" spans="1:13" s="6" customFormat="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44" ht="15" customHeight="1">
      <c r="A5" s="173" t="s">
        <v>6</v>
      </c>
      <c r="B5" s="174"/>
      <c r="C5" s="174"/>
      <c r="D5" s="175"/>
      <c r="E5" s="170">
        <v>2002</v>
      </c>
      <c r="F5" s="171"/>
      <c r="G5" s="172"/>
      <c r="H5" s="170">
        <v>2003</v>
      </c>
      <c r="I5" s="171"/>
      <c r="J5" s="172"/>
      <c r="K5" s="159">
        <v>2004</v>
      </c>
      <c r="L5" s="160"/>
      <c r="M5" s="161"/>
      <c r="N5" s="159">
        <v>2005</v>
      </c>
      <c r="O5" s="160"/>
      <c r="P5" s="161"/>
      <c r="Q5" s="160">
        <v>2006</v>
      </c>
      <c r="R5" s="160"/>
      <c r="S5" s="161"/>
      <c r="T5" s="159">
        <v>2007</v>
      </c>
      <c r="U5" s="160"/>
      <c r="V5" s="161"/>
      <c r="W5" s="159">
        <v>2008</v>
      </c>
      <c r="X5" s="160"/>
      <c r="Y5" s="161"/>
      <c r="Z5" s="159">
        <v>2009</v>
      </c>
      <c r="AA5" s="160"/>
      <c r="AB5" s="161"/>
      <c r="AC5" s="159">
        <v>2010</v>
      </c>
      <c r="AD5" s="160"/>
      <c r="AE5" s="161"/>
      <c r="AF5" s="159">
        <v>2011</v>
      </c>
      <c r="AG5" s="160"/>
      <c r="AH5" s="161"/>
      <c r="AI5" s="159">
        <v>2012</v>
      </c>
      <c r="AJ5" s="160"/>
      <c r="AK5" s="161"/>
      <c r="AL5" s="159">
        <v>2013</v>
      </c>
      <c r="AM5" s="160"/>
      <c r="AN5" s="161"/>
      <c r="AO5" s="162" t="s">
        <v>7</v>
      </c>
      <c r="AP5" s="163"/>
      <c r="AQ5" s="163"/>
      <c r="AR5" s="163"/>
    </row>
    <row r="6" spans="1:44" ht="24.75" customHeight="1">
      <c r="A6" s="176"/>
      <c r="B6" s="176"/>
      <c r="C6" s="176"/>
      <c r="D6" s="177"/>
      <c r="E6" s="56" t="s">
        <v>8</v>
      </c>
      <c r="F6" s="56" t="s">
        <v>9</v>
      </c>
      <c r="G6" s="56" t="s">
        <v>10</v>
      </c>
      <c r="H6" s="56" t="s">
        <v>8</v>
      </c>
      <c r="I6" s="56" t="s">
        <v>9</v>
      </c>
      <c r="J6" s="56" t="s">
        <v>10</v>
      </c>
      <c r="K6" s="8" t="s">
        <v>13</v>
      </c>
      <c r="L6" s="8" t="s">
        <v>14</v>
      </c>
      <c r="M6" s="8" t="s">
        <v>15</v>
      </c>
      <c r="N6" s="8" t="s">
        <v>13</v>
      </c>
      <c r="O6" s="8" t="s">
        <v>14</v>
      </c>
      <c r="P6" s="8" t="s">
        <v>15</v>
      </c>
      <c r="Q6" s="9" t="s">
        <v>13</v>
      </c>
      <c r="R6" s="8" t="s">
        <v>14</v>
      </c>
      <c r="S6" s="8" t="s">
        <v>15</v>
      </c>
      <c r="T6" s="8" t="s">
        <v>13</v>
      </c>
      <c r="U6" s="8" t="s">
        <v>14</v>
      </c>
      <c r="V6" s="8" t="s">
        <v>15</v>
      </c>
      <c r="W6" s="8" t="s">
        <v>13</v>
      </c>
      <c r="X6" s="8" t="s">
        <v>14</v>
      </c>
      <c r="Y6" s="8" t="s">
        <v>15</v>
      </c>
      <c r="Z6" s="8" t="s">
        <v>13</v>
      </c>
      <c r="AA6" s="8" t="s">
        <v>14</v>
      </c>
      <c r="AB6" s="8" t="s">
        <v>15</v>
      </c>
      <c r="AC6" s="8" t="s">
        <v>13</v>
      </c>
      <c r="AD6" s="8" t="s">
        <v>14</v>
      </c>
      <c r="AE6" s="8" t="s">
        <v>15</v>
      </c>
      <c r="AF6" s="8" t="s">
        <v>13</v>
      </c>
      <c r="AG6" s="8" t="s">
        <v>14</v>
      </c>
      <c r="AH6" s="8" t="s">
        <v>15</v>
      </c>
      <c r="AI6" s="8" t="s">
        <v>13</v>
      </c>
      <c r="AJ6" s="8" t="s">
        <v>14</v>
      </c>
      <c r="AK6" s="8" t="s">
        <v>15</v>
      </c>
      <c r="AL6" s="8" t="s">
        <v>13</v>
      </c>
      <c r="AM6" s="8" t="s">
        <v>14</v>
      </c>
      <c r="AN6" s="8" t="s">
        <v>15</v>
      </c>
      <c r="AO6" s="164"/>
      <c r="AP6" s="165"/>
      <c r="AQ6" s="165"/>
      <c r="AR6" s="165"/>
    </row>
    <row r="7" spans="1:41" s="13" customFormat="1" ht="7.5" customHeight="1">
      <c r="A7" s="43"/>
      <c r="B7" s="43"/>
      <c r="C7" s="43"/>
      <c r="D7" s="44"/>
      <c r="E7" s="45"/>
      <c r="F7" s="45"/>
      <c r="G7" s="45"/>
      <c r="H7" s="45"/>
      <c r="I7" s="45"/>
      <c r="J7" s="45"/>
      <c r="K7" s="45"/>
      <c r="L7" s="45"/>
      <c r="M7" s="45"/>
      <c r="AO7" s="57"/>
    </row>
    <row r="8" spans="1:44" s="20" customFormat="1" ht="23.25" customHeight="1">
      <c r="A8" s="15" t="s">
        <v>16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  <c r="O8" s="60"/>
      <c r="P8" s="60"/>
      <c r="Q8" s="60"/>
      <c r="R8" s="60"/>
      <c r="S8" s="60"/>
      <c r="T8" s="60"/>
      <c r="U8" s="60"/>
      <c r="V8" s="60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61" t="s">
        <v>17</v>
      </c>
      <c r="AP8" s="32"/>
      <c r="AQ8" s="32"/>
      <c r="AR8" s="32"/>
    </row>
    <row r="9" spans="1:44" s="20" customFormat="1" ht="23.25" customHeight="1">
      <c r="A9" s="49"/>
      <c r="B9" s="36" t="s">
        <v>18</v>
      </c>
      <c r="C9" s="21"/>
      <c r="D9" s="50"/>
      <c r="E9" s="23">
        <v>105714</v>
      </c>
      <c r="F9" s="23">
        <v>66749</v>
      </c>
      <c r="G9" s="23">
        <v>38965</v>
      </c>
      <c r="H9" s="62">
        <v>28821</v>
      </c>
      <c r="I9" s="62">
        <v>17492</v>
      </c>
      <c r="J9" s="62">
        <v>11329</v>
      </c>
      <c r="K9" s="62">
        <v>32478</v>
      </c>
      <c r="L9" s="62">
        <v>19901</v>
      </c>
      <c r="M9" s="62">
        <v>12577</v>
      </c>
      <c r="N9" s="62">
        <v>85544</v>
      </c>
      <c r="O9" s="62">
        <v>53765</v>
      </c>
      <c r="P9" s="62">
        <v>31779</v>
      </c>
      <c r="Q9" s="62">
        <v>81639</v>
      </c>
      <c r="R9" s="62">
        <v>53984</v>
      </c>
      <c r="S9" s="62">
        <v>27655</v>
      </c>
      <c r="T9" s="62">
        <v>121563</v>
      </c>
      <c r="U9" s="62">
        <v>64922</v>
      </c>
      <c r="V9" s="62">
        <v>56641</v>
      </c>
      <c r="W9" s="153">
        <v>65274</v>
      </c>
      <c r="X9" s="153">
        <v>40005</v>
      </c>
      <c r="Y9" s="153">
        <v>25269</v>
      </c>
      <c r="Z9" s="153">
        <v>68649</v>
      </c>
      <c r="AA9" s="153">
        <v>39108</v>
      </c>
      <c r="AB9" s="153">
        <v>29541</v>
      </c>
      <c r="AC9" s="153">
        <v>42934</v>
      </c>
      <c r="AD9" s="153">
        <v>23015</v>
      </c>
      <c r="AE9" s="153">
        <v>19919</v>
      </c>
      <c r="AF9" s="153">
        <v>44022</v>
      </c>
      <c r="AG9" s="153">
        <v>24368</v>
      </c>
      <c r="AH9" s="153">
        <v>19654</v>
      </c>
      <c r="AI9" s="154">
        <v>41256</v>
      </c>
      <c r="AJ9" s="154">
        <v>23516</v>
      </c>
      <c r="AK9" s="153">
        <v>17740</v>
      </c>
      <c r="AL9" s="153">
        <v>35478</v>
      </c>
      <c r="AM9" s="153">
        <v>19466</v>
      </c>
      <c r="AN9" s="153">
        <v>16012</v>
      </c>
      <c r="AO9" s="63"/>
      <c r="AP9" s="21" t="s">
        <v>19</v>
      </c>
      <c r="AQ9" s="21"/>
      <c r="AR9" s="21"/>
    </row>
    <row r="10" spans="1:44" s="20" customFormat="1" ht="23.25" customHeight="1">
      <c r="A10" s="49"/>
      <c r="B10" s="36" t="s">
        <v>175</v>
      </c>
      <c r="C10" s="21"/>
      <c r="D10" s="50"/>
      <c r="E10" s="64">
        <v>303684</v>
      </c>
      <c r="F10" s="64">
        <v>134169</v>
      </c>
      <c r="G10" s="64">
        <v>169515</v>
      </c>
      <c r="H10" s="62">
        <v>300150</v>
      </c>
      <c r="I10" s="62">
        <v>128426</v>
      </c>
      <c r="J10" s="62">
        <v>171724</v>
      </c>
      <c r="K10" s="62">
        <v>314034</v>
      </c>
      <c r="L10" s="62">
        <v>128453</v>
      </c>
      <c r="M10" s="62">
        <v>185581</v>
      </c>
      <c r="N10" s="62">
        <v>327396</v>
      </c>
      <c r="O10" s="62">
        <v>128403</v>
      </c>
      <c r="P10" s="62">
        <v>198993</v>
      </c>
      <c r="Q10" s="62">
        <v>338755</v>
      </c>
      <c r="R10" s="62">
        <v>130073</v>
      </c>
      <c r="S10" s="62">
        <v>208682</v>
      </c>
      <c r="T10" s="62">
        <v>357937</v>
      </c>
      <c r="U10" s="62">
        <v>139030</v>
      </c>
      <c r="V10" s="62">
        <v>218907</v>
      </c>
      <c r="W10" s="153">
        <v>365060</v>
      </c>
      <c r="X10" s="153">
        <v>142003</v>
      </c>
      <c r="Y10" s="153">
        <v>223057</v>
      </c>
      <c r="Z10" s="153">
        <v>351016</v>
      </c>
      <c r="AA10" s="153">
        <v>128602</v>
      </c>
      <c r="AB10" s="153">
        <v>222414</v>
      </c>
      <c r="AC10" s="153">
        <v>379653</v>
      </c>
      <c r="AD10" s="153">
        <v>140121</v>
      </c>
      <c r="AE10" s="153">
        <v>239532</v>
      </c>
      <c r="AF10" s="153">
        <v>425660</v>
      </c>
      <c r="AG10" s="153">
        <v>165656</v>
      </c>
      <c r="AH10" s="153">
        <v>260004</v>
      </c>
      <c r="AI10" s="153">
        <v>445579</v>
      </c>
      <c r="AJ10" s="153">
        <v>177878</v>
      </c>
      <c r="AK10" s="153">
        <v>267701</v>
      </c>
      <c r="AL10" s="153">
        <v>489134</v>
      </c>
      <c r="AM10" s="153">
        <v>200963</v>
      </c>
      <c r="AN10" s="153">
        <v>288171</v>
      </c>
      <c r="AO10" s="63"/>
      <c r="AP10" s="65" t="s">
        <v>20</v>
      </c>
      <c r="AQ10" s="18"/>
      <c r="AR10" s="21"/>
    </row>
    <row r="11" spans="1:44" s="20" customFormat="1" ht="23.25" customHeight="1">
      <c r="A11" s="49"/>
      <c r="B11" s="21"/>
      <c r="C11" s="36" t="s">
        <v>178</v>
      </c>
      <c r="D11" s="50"/>
      <c r="E11" s="64">
        <v>93212</v>
      </c>
      <c r="F11" s="64">
        <v>9622</v>
      </c>
      <c r="G11" s="64">
        <v>83590</v>
      </c>
      <c r="H11" s="62">
        <v>56437</v>
      </c>
      <c r="I11" s="62">
        <v>6971</v>
      </c>
      <c r="J11" s="62">
        <v>49466</v>
      </c>
      <c r="K11" s="62">
        <v>27281</v>
      </c>
      <c r="L11" s="62">
        <v>4831</v>
      </c>
      <c r="M11" s="62">
        <v>22450</v>
      </c>
      <c r="N11" s="62">
        <v>49094</v>
      </c>
      <c r="O11" s="62">
        <v>6350</v>
      </c>
      <c r="P11" s="62">
        <v>42744</v>
      </c>
      <c r="Q11" s="62">
        <v>85223</v>
      </c>
      <c r="R11" s="62">
        <v>8861</v>
      </c>
      <c r="S11" s="62">
        <v>76362</v>
      </c>
      <c r="T11" s="62">
        <v>115490</v>
      </c>
      <c r="U11" s="62">
        <v>12845</v>
      </c>
      <c r="V11" s="62">
        <v>102645</v>
      </c>
      <c r="W11" s="153">
        <v>127764</v>
      </c>
      <c r="X11" s="153">
        <v>15373</v>
      </c>
      <c r="Y11" s="153">
        <v>112391</v>
      </c>
      <c r="Z11" s="153">
        <v>139404</v>
      </c>
      <c r="AA11" s="153">
        <v>17016</v>
      </c>
      <c r="AB11" s="153">
        <v>122388</v>
      </c>
      <c r="AC11" s="153">
        <v>156332</v>
      </c>
      <c r="AD11" s="153">
        <v>19706</v>
      </c>
      <c r="AE11" s="153">
        <v>136626</v>
      </c>
      <c r="AF11" s="153">
        <v>175409</v>
      </c>
      <c r="AG11" s="153">
        <v>24975</v>
      </c>
      <c r="AH11" s="153">
        <v>150434</v>
      </c>
      <c r="AI11" s="153">
        <v>191127</v>
      </c>
      <c r="AJ11" s="153">
        <v>30676</v>
      </c>
      <c r="AK11" s="153">
        <v>160451</v>
      </c>
      <c r="AL11" s="153">
        <v>213234</v>
      </c>
      <c r="AM11" s="153">
        <v>41573</v>
      </c>
      <c r="AN11" s="153">
        <v>171661</v>
      </c>
      <c r="AO11" s="63"/>
      <c r="AP11" s="21"/>
      <c r="AQ11" s="21" t="s">
        <v>184</v>
      </c>
      <c r="AR11" s="21"/>
    </row>
    <row r="12" spans="1:44" s="20" customFormat="1" ht="23.25" customHeight="1">
      <c r="A12" s="49"/>
      <c r="B12" s="21"/>
      <c r="C12" s="36" t="s">
        <v>179</v>
      </c>
      <c r="D12" s="50"/>
      <c r="E12" s="64">
        <v>69426</v>
      </c>
      <c r="F12" s="64">
        <v>22212</v>
      </c>
      <c r="G12" s="64">
        <v>47214</v>
      </c>
      <c r="H12" s="62">
        <v>81355</v>
      </c>
      <c r="I12" s="62">
        <v>23685</v>
      </c>
      <c r="J12" s="62">
        <v>57670</v>
      </c>
      <c r="K12" s="62">
        <v>91150</v>
      </c>
      <c r="L12" s="62">
        <v>25504</v>
      </c>
      <c r="M12" s="62">
        <v>65646</v>
      </c>
      <c r="N12" s="62">
        <v>95703</v>
      </c>
      <c r="O12" s="62">
        <v>28311</v>
      </c>
      <c r="P12" s="62">
        <v>67392</v>
      </c>
      <c r="Q12" s="62">
        <v>90054</v>
      </c>
      <c r="R12" s="62">
        <v>28429</v>
      </c>
      <c r="S12" s="62">
        <v>61625</v>
      </c>
      <c r="T12" s="62">
        <v>86423</v>
      </c>
      <c r="U12" s="62">
        <v>29079</v>
      </c>
      <c r="V12" s="62">
        <v>57344</v>
      </c>
      <c r="W12" s="153">
        <v>80636</v>
      </c>
      <c r="X12" s="153">
        <v>28035</v>
      </c>
      <c r="Y12" s="153">
        <v>52601</v>
      </c>
      <c r="Z12" s="153">
        <v>72077</v>
      </c>
      <c r="AA12" s="153">
        <v>24596</v>
      </c>
      <c r="AB12" s="153">
        <v>47481</v>
      </c>
      <c r="AC12" s="153">
        <v>77538</v>
      </c>
      <c r="AD12" s="153">
        <v>26296</v>
      </c>
      <c r="AE12" s="153">
        <v>51242</v>
      </c>
      <c r="AF12" s="153">
        <v>82841</v>
      </c>
      <c r="AG12" s="153">
        <v>29154</v>
      </c>
      <c r="AH12" s="153">
        <v>53687</v>
      </c>
      <c r="AI12" s="153">
        <v>86786</v>
      </c>
      <c r="AJ12" s="153">
        <v>32754</v>
      </c>
      <c r="AK12" s="153">
        <v>54032</v>
      </c>
      <c r="AL12" s="153">
        <v>89024</v>
      </c>
      <c r="AM12" s="153">
        <v>33843</v>
      </c>
      <c r="AN12" s="153">
        <v>55181</v>
      </c>
      <c r="AO12" s="63"/>
      <c r="AP12" s="21"/>
      <c r="AQ12" s="21" t="s">
        <v>187</v>
      </c>
      <c r="AR12" s="21"/>
    </row>
    <row r="13" spans="1:44" s="20" customFormat="1" ht="23.25" customHeight="1">
      <c r="A13" s="49"/>
      <c r="B13" s="21"/>
      <c r="C13" s="36" t="s">
        <v>180</v>
      </c>
      <c r="D13" s="50"/>
      <c r="E13" s="64">
        <v>111538</v>
      </c>
      <c r="F13" s="64">
        <v>93904</v>
      </c>
      <c r="G13" s="64">
        <v>17634</v>
      </c>
      <c r="H13" s="62">
        <v>104728</v>
      </c>
      <c r="I13" s="62">
        <v>86914</v>
      </c>
      <c r="J13" s="62">
        <v>17814</v>
      </c>
      <c r="K13" s="62">
        <v>105281</v>
      </c>
      <c r="L13" s="62">
        <v>86477</v>
      </c>
      <c r="M13" s="62">
        <v>18804</v>
      </c>
      <c r="N13" s="62">
        <v>98322</v>
      </c>
      <c r="O13" s="62">
        <v>81215</v>
      </c>
      <c r="P13" s="62">
        <v>17107</v>
      </c>
      <c r="Q13" s="62">
        <v>92894</v>
      </c>
      <c r="R13" s="62">
        <v>77696</v>
      </c>
      <c r="S13" s="62">
        <v>15198</v>
      </c>
      <c r="T13" s="62">
        <v>86948</v>
      </c>
      <c r="U13" s="62">
        <v>73057</v>
      </c>
      <c r="V13" s="62">
        <v>13891</v>
      </c>
      <c r="W13" s="153">
        <v>75584</v>
      </c>
      <c r="X13" s="153">
        <v>64015</v>
      </c>
      <c r="Y13" s="153">
        <v>11569</v>
      </c>
      <c r="Z13" s="153">
        <v>61432</v>
      </c>
      <c r="AA13" s="153">
        <v>52031</v>
      </c>
      <c r="AB13" s="153">
        <v>9401</v>
      </c>
      <c r="AC13" s="153">
        <v>65742</v>
      </c>
      <c r="AD13" s="153">
        <v>55647</v>
      </c>
      <c r="AE13" s="153">
        <v>10095</v>
      </c>
      <c r="AF13" s="153">
        <v>71763</v>
      </c>
      <c r="AG13" s="153">
        <v>60734</v>
      </c>
      <c r="AH13" s="153">
        <v>11029</v>
      </c>
      <c r="AI13" s="153">
        <v>67611</v>
      </c>
      <c r="AJ13" s="153">
        <v>56891</v>
      </c>
      <c r="AK13" s="153">
        <v>10720</v>
      </c>
      <c r="AL13" s="153">
        <v>61709</v>
      </c>
      <c r="AM13" s="153">
        <v>51234</v>
      </c>
      <c r="AN13" s="153">
        <v>10475</v>
      </c>
      <c r="AO13" s="63"/>
      <c r="AP13" s="21"/>
      <c r="AQ13" s="21" t="s">
        <v>185</v>
      </c>
      <c r="AR13" s="21"/>
    </row>
    <row r="14" spans="1:44" s="20" customFormat="1" ht="23.25" customHeight="1">
      <c r="A14" s="49"/>
      <c r="B14" s="21"/>
      <c r="C14" s="36" t="s">
        <v>181</v>
      </c>
      <c r="D14" s="50"/>
      <c r="E14" s="64">
        <v>29473</v>
      </c>
      <c r="F14" s="64">
        <v>8400</v>
      </c>
      <c r="G14" s="64">
        <v>21073</v>
      </c>
      <c r="H14" s="62">
        <v>57603</v>
      </c>
      <c r="I14" s="62">
        <v>10831</v>
      </c>
      <c r="J14" s="62">
        <v>46772</v>
      </c>
      <c r="K14" s="62">
        <v>90241</v>
      </c>
      <c r="L14" s="62">
        <v>11610</v>
      </c>
      <c r="M14" s="62">
        <v>78631</v>
      </c>
      <c r="N14" s="62">
        <v>84185</v>
      </c>
      <c r="O14" s="62">
        <v>12497</v>
      </c>
      <c r="P14" s="62">
        <v>71688</v>
      </c>
      <c r="Q14" s="62">
        <v>70536</v>
      </c>
      <c r="R14" s="62">
        <v>15065</v>
      </c>
      <c r="S14" s="62">
        <v>55471</v>
      </c>
      <c r="T14" s="62">
        <v>69043</v>
      </c>
      <c r="U14" s="62">
        <v>24031</v>
      </c>
      <c r="V14" s="62">
        <v>45012</v>
      </c>
      <c r="W14" s="153">
        <v>81060</v>
      </c>
      <c r="X14" s="153">
        <v>34568</v>
      </c>
      <c r="Y14" s="153">
        <v>46492</v>
      </c>
      <c r="Z14" s="153">
        <v>78093</v>
      </c>
      <c r="AA14" s="153">
        <v>34949</v>
      </c>
      <c r="AB14" s="153">
        <v>43144</v>
      </c>
      <c r="AC14" s="153">
        <v>80030</v>
      </c>
      <c r="AD14" s="153">
        <v>38462</v>
      </c>
      <c r="AE14" s="153">
        <v>41568</v>
      </c>
      <c r="AF14" s="153">
        <v>95643</v>
      </c>
      <c r="AG14" s="153">
        <v>50790</v>
      </c>
      <c r="AH14" s="153">
        <v>44853</v>
      </c>
      <c r="AI14" s="153">
        <v>100050</v>
      </c>
      <c r="AJ14" s="153">
        <v>57554</v>
      </c>
      <c r="AK14" s="153">
        <v>42496</v>
      </c>
      <c r="AL14" s="153">
        <v>125162</v>
      </c>
      <c r="AM14" s="153">
        <v>74310</v>
      </c>
      <c r="AN14" s="153">
        <v>50852</v>
      </c>
      <c r="AO14" s="63"/>
      <c r="AP14" s="21"/>
      <c r="AQ14" s="21" t="s">
        <v>186</v>
      </c>
      <c r="AR14" s="21"/>
    </row>
    <row r="15" spans="1:44" s="26" customFormat="1" ht="23.25" customHeight="1">
      <c r="A15" s="66"/>
      <c r="B15" s="67"/>
      <c r="C15" s="53" t="s">
        <v>176</v>
      </c>
      <c r="D15" s="68"/>
      <c r="E15" s="118">
        <v>182973</v>
      </c>
      <c r="F15" s="118">
        <v>132125</v>
      </c>
      <c r="G15" s="118">
        <v>50848</v>
      </c>
      <c r="H15" s="118">
        <v>179552</v>
      </c>
      <c r="I15" s="118">
        <v>126592</v>
      </c>
      <c r="J15" s="118">
        <v>52960</v>
      </c>
      <c r="K15" s="62">
        <v>182967</v>
      </c>
      <c r="L15" s="62">
        <v>126529</v>
      </c>
      <c r="M15" s="62">
        <v>56438</v>
      </c>
      <c r="N15" s="62">
        <v>183381</v>
      </c>
      <c r="O15" s="62">
        <v>126184</v>
      </c>
      <c r="P15" s="62">
        <v>57197</v>
      </c>
      <c r="Q15" s="62">
        <v>184970</v>
      </c>
      <c r="R15" s="62">
        <v>127827</v>
      </c>
      <c r="S15" s="62">
        <v>57143</v>
      </c>
      <c r="T15" s="62">
        <v>195709</v>
      </c>
      <c r="U15" s="62">
        <v>136990</v>
      </c>
      <c r="V15" s="62">
        <v>58719</v>
      </c>
      <c r="W15" s="153">
        <v>196633</v>
      </c>
      <c r="X15" s="153">
        <v>140141</v>
      </c>
      <c r="Y15" s="153">
        <v>56492</v>
      </c>
      <c r="Z15" s="153">
        <v>176073</v>
      </c>
      <c r="AA15" s="153">
        <v>126762</v>
      </c>
      <c r="AB15" s="153">
        <v>49311</v>
      </c>
      <c r="AC15" s="153">
        <v>193545</v>
      </c>
      <c r="AD15" s="153">
        <v>138281</v>
      </c>
      <c r="AE15" s="155">
        <v>55264</v>
      </c>
      <c r="AF15" s="153">
        <v>227806</v>
      </c>
      <c r="AG15" s="153">
        <v>163809</v>
      </c>
      <c r="AH15" s="155">
        <v>63997</v>
      </c>
      <c r="AI15" s="155">
        <v>242885</v>
      </c>
      <c r="AJ15" s="155">
        <v>176106</v>
      </c>
      <c r="AK15" s="155">
        <v>66779</v>
      </c>
      <c r="AL15" s="155">
        <v>278919</v>
      </c>
      <c r="AM15" s="155">
        <v>199252</v>
      </c>
      <c r="AN15" s="155">
        <v>79667</v>
      </c>
      <c r="AO15" s="69"/>
      <c r="AP15" s="67"/>
      <c r="AQ15" s="188" t="s">
        <v>182</v>
      </c>
      <c r="AR15" s="188"/>
    </row>
    <row r="16" spans="1:44" s="26" customFormat="1" ht="23.25" customHeight="1">
      <c r="A16" s="66"/>
      <c r="B16" s="67"/>
      <c r="C16" s="53" t="s">
        <v>177</v>
      </c>
      <c r="D16" s="68"/>
      <c r="E16" s="118">
        <v>120711</v>
      </c>
      <c r="F16" s="118">
        <v>2044</v>
      </c>
      <c r="G16" s="118">
        <v>118667</v>
      </c>
      <c r="H16" s="118">
        <v>120598</v>
      </c>
      <c r="I16" s="118">
        <v>1834</v>
      </c>
      <c r="J16" s="118">
        <v>118764</v>
      </c>
      <c r="K16" s="62">
        <v>131067</v>
      </c>
      <c r="L16" s="62">
        <v>1924</v>
      </c>
      <c r="M16" s="62">
        <v>129143</v>
      </c>
      <c r="N16" s="62">
        <v>144015</v>
      </c>
      <c r="O16" s="62">
        <v>2219</v>
      </c>
      <c r="P16" s="62">
        <v>141796</v>
      </c>
      <c r="Q16" s="62">
        <v>153785</v>
      </c>
      <c r="R16" s="62">
        <v>2246</v>
      </c>
      <c r="S16" s="62">
        <v>151539</v>
      </c>
      <c r="T16" s="62">
        <v>162228</v>
      </c>
      <c r="U16" s="62">
        <v>2040</v>
      </c>
      <c r="V16" s="62">
        <v>160188</v>
      </c>
      <c r="W16" s="153">
        <v>168427</v>
      </c>
      <c r="X16" s="153">
        <v>1862</v>
      </c>
      <c r="Y16" s="153">
        <v>166565</v>
      </c>
      <c r="Z16" s="153">
        <v>174943</v>
      </c>
      <c r="AA16" s="153">
        <v>1840</v>
      </c>
      <c r="AB16" s="153">
        <v>173103</v>
      </c>
      <c r="AC16" s="153">
        <v>186108</v>
      </c>
      <c r="AD16" s="153">
        <v>1840</v>
      </c>
      <c r="AE16" s="153">
        <v>184268</v>
      </c>
      <c r="AF16" s="153">
        <v>197854</v>
      </c>
      <c r="AG16" s="153">
        <v>1847</v>
      </c>
      <c r="AH16" s="153">
        <v>196007</v>
      </c>
      <c r="AI16" s="153">
        <v>202694</v>
      </c>
      <c r="AJ16" s="153">
        <v>1772</v>
      </c>
      <c r="AK16" s="153">
        <v>200922</v>
      </c>
      <c r="AL16" s="153">
        <v>210215</v>
      </c>
      <c r="AM16" s="153">
        <v>1711</v>
      </c>
      <c r="AN16" s="153">
        <v>208504</v>
      </c>
      <c r="AO16" s="69"/>
      <c r="AP16" s="67"/>
      <c r="AQ16" s="188" t="s">
        <v>183</v>
      </c>
      <c r="AR16" s="188"/>
    </row>
    <row r="17" spans="1:44" s="26" customFormat="1" ht="23.25" customHeight="1">
      <c r="A17" s="66"/>
      <c r="B17" s="53" t="s">
        <v>21</v>
      </c>
      <c r="C17" s="67"/>
      <c r="D17" s="68"/>
      <c r="E17" s="62">
        <v>50075</v>
      </c>
      <c r="F17" s="62">
        <v>36898</v>
      </c>
      <c r="G17" s="62">
        <v>13177</v>
      </c>
      <c r="H17" s="62">
        <v>50018</v>
      </c>
      <c r="I17" s="62">
        <v>37168</v>
      </c>
      <c r="J17" s="62">
        <v>12850</v>
      </c>
      <c r="K17" s="62">
        <v>53893</v>
      </c>
      <c r="L17" s="62">
        <v>39499</v>
      </c>
      <c r="M17" s="62">
        <v>14394</v>
      </c>
      <c r="N17" s="62">
        <v>52581</v>
      </c>
      <c r="O17" s="62">
        <f>SUM(O18:O20)</f>
        <v>37987</v>
      </c>
      <c r="P17" s="62">
        <f>SUM(P18:P20)</f>
        <v>14594</v>
      </c>
      <c r="Q17" s="62">
        <v>56364</v>
      </c>
      <c r="R17" s="62">
        <v>40437</v>
      </c>
      <c r="S17" s="62">
        <v>15927</v>
      </c>
      <c r="T17" s="62">
        <v>56284</v>
      </c>
      <c r="U17" s="62">
        <v>39546</v>
      </c>
      <c r="V17" s="62">
        <v>16738</v>
      </c>
      <c r="W17" s="153">
        <f>W18+W19+W20</f>
        <v>60083</v>
      </c>
      <c r="X17" s="153">
        <f>X18+X19+X20</f>
        <v>41265</v>
      </c>
      <c r="Y17" s="153">
        <f>Y18+Y19+Y20</f>
        <v>18818</v>
      </c>
      <c r="Z17" s="153">
        <f aca="true" t="shared" si="0" ref="Z17:AN17">Z18+Z19+Z20</f>
        <v>58075</v>
      </c>
      <c r="AA17" s="153">
        <f t="shared" si="0"/>
        <v>39931</v>
      </c>
      <c r="AB17" s="153">
        <f t="shared" si="0"/>
        <v>18144</v>
      </c>
      <c r="AC17" s="153">
        <f t="shared" si="0"/>
        <v>61868</v>
      </c>
      <c r="AD17" s="153">
        <f t="shared" si="0"/>
        <v>42371</v>
      </c>
      <c r="AE17" s="153">
        <f t="shared" si="0"/>
        <v>19497</v>
      </c>
      <c r="AF17" s="153">
        <f t="shared" si="0"/>
        <v>62620</v>
      </c>
      <c r="AG17" s="153">
        <f t="shared" si="0"/>
        <v>43125</v>
      </c>
      <c r="AH17" s="153">
        <f t="shared" si="0"/>
        <v>19495</v>
      </c>
      <c r="AI17" s="153">
        <f t="shared" si="0"/>
        <v>62485</v>
      </c>
      <c r="AJ17" s="153">
        <f t="shared" si="0"/>
        <v>42728</v>
      </c>
      <c r="AK17" s="153">
        <f t="shared" si="0"/>
        <v>19757</v>
      </c>
      <c r="AL17" s="153">
        <f t="shared" si="0"/>
        <v>59043</v>
      </c>
      <c r="AM17" s="153">
        <f t="shared" si="0"/>
        <v>40018</v>
      </c>
      <c r="AN17" s="153">
        <f t="shared" si="0"/>
        <v>19025</v>
      </c>
      <c r="AO17" s="69"/>
      <c r="AP17" s="67" t="s">
        <v>22</v>
      </c>
      <c r="AQ17" s="67"/>
      <c r="AR17" s="67"/>
    </row>
    <row r="18" spans="1:44" s="26" customFormat="1" ht="23.25" customHeight="1">
      <c r="A18" s="66"/>
      <c r="B18" s="67"/>
      <c r="C18" s="53" t="s">
        <v>23</v>
      </c>
      <c r="D18" s="68"/>
      <c r="E18" s="62">
        <v>43043</v>
      </c>
      <c r="F18" s="62">
        <v>31250</v>
      </c>
      <c r="G18" s="62">
        <v>11793</v>
      </c>
      <c r="H18" s="62">
        <v>43493</v>
      </c>
      <c r="I18" s="62">
        <v>31837</v>
      </c>
      <c r="J18" s="62">
        <v>11656</v>
      </c>
      <c r="K18" s="62">
        <v>47545</v>
      </c>
      <c r="L18" s="62">
        <v>34300</v>
      </c>
      <c r="M18" s="62">
        <v>13245</v>
      </c>
      <c r="N18" s="62">
        <v>47147</v>
      </c>
      <c r="O18" s="62">
        <v>33698</v>
      </c>
      <c r="P18" s="62">
        <v>13449</v>
      </c>
      <c r="Q18" s="62">
        <v>51188</v>
      </c>
      <c r="R18" s="62">
        <v>36316</v>
      </c>
      <c r="S18" s="62">
        <v>14872</v>
      </c>
      <c r="T18" s="62">
        <v>51383</v>
      </c>
      <c r="U18" s="62">
        <v>35833</v>
      </c>
      <c r="V18" s="62">
        <v>15550</v>
      </c>
      <c r="W18" s="153">
        <v>55400</v>
      </c>
      <c r="X18" s="153">
        <v>37804</v>
      </c>
      <c r="Y18" s="153">
        <v>17596</v>
      </c>
      <c r="Z18" s="153">
        <v>53945</v>
      </c>
      <c r="AA18" s="153">
        <v>36805</v>
      </c>
      <c r="AB18" s="153">
        <v>17140</v>
      </c>
      <c r="AC18" s="153">
        <v>57496</v>
      </c>
      <c r="AD18" s="153">
        <v>39042</v>
      </c>
      <c r="AE18" s="155">
        <v>18454</v>
      </c>
      <c r="AF18" s="153">
        <v>57921</v>
      </c>
      <c r="AG18" s="153">
        <v>39390</v>
      </c>
      <c r="AH18" s="155">
        <v>18531</v>
      </c>
      <c r="AI18" s="155">
        <v>57774</v>
      </c>
      <c r="AJ18" s="155">
        <v>39058</v>
      </c>
      <c r="AK18" s="155">
        <v>18716</v>
      </c>
      <c r="AL18" s="155">
        <v>54684</v>
      </c>
      <c r="AM18" s="155">
        <v>36694</v>
      </c>
      <c r="AN18" s="155">
        <v>17990</v>
      </c>
      <c r="AO18" s="69"/>
      <c r="AP18" s="67"/>
      <c r="AQ18" s="67" t="s">
        <v>24</v>
      </c>
      <c r="AR18" s="67"/>
    </row>
    <row r="19" spans="1:44" s="26" customFormat="1" ht="23.25" customHeight="1">
      <c r="A19" s="66"/>
      <c r="B19" s="67"/>
      <c r="C19" s="53" t="s">
        <v>25</v>
      </c>
      <c r="D19" s="68"/>
      <c r="E19" s="62">
        <v>6133</v>
      </c>
      <c r="F19" s="62">
        <v>4871</v>
      </c>
      <c r="G19" s="62">
        <v>1262</v>
      </c>
      <c r="H19" s="62">
        <v>5748</v>
      </c>
      <c r="I19" s="62">
        <v>4662</v>
      </c>
      <c r="J19" s="62">
        <v>1086</v>
      </c>
      <c r="K19" s="62">
        <v>5539</v>
      </c>
      <c r="L19" s="62">
        <v>4512</v>
      </c>
      <c r="M19" s="62">
        <v>1027</v>
      </c>
      <c r="N19" s="62">
        <v>4573</v>
      </c>
      <c r="O19" s="62">
        <v>3563</v>
      </c>
      <c r="P19" s="62">
        <v>1010</v>
      </c>
      <c r="Q19" s="62">
        <v>4408</v>
      </c>
      <c r="R19" s="62">
        <v>3470</v>
      </c>
      <c r="S19" s="62">
        <v>938</v>
      </c>
      <c r="T19" s="62">
        <v>4198</v>
      </c>
      <c r="U19" s="62">
        <v>3122</v>
      </c>
      <c r="V19" s="62">
        <v>1076</v>
      </c>
      <c r="W19" s="153">
        <v>4012</v>
      </c>
      <c r="X19" s="153">
        <v>2911</v>
      </c>
      <c r="Y19" s="153">
        <v>1101</v>
      </c>
      <c r="Z19" s="153">
        <v>3530</v>
      </c>
      <c r="AA19" s="153">
        <v>2630</v>
      </c>
      <c r="AB19" s="153">
        <v>900</v>
      </c>
      <c r="AC19" s="153">
        <v>3730</v>
      </c>
      <c r="AD19" s="153">
        <v>2809</v>
      </c>
      <c r="AE19" s="153">
        <v>921</v>
      </c>
      <c r="AF19" s="153">
        <v>4003</v>
      </c>
      <c r="AG19" s="153">
        <v>3135</v>
      </c>
      <c r="AH19" s="153">
        <v>868</v>
      </c>
      <c r="AI19" s="153">
        <v>4054</v>
      </c>
      <c r="AJ19" s="153">
        <v>3119</v>
      </c>
      <c r="AK19" s="153">
        <v>935</v>
      </c>
      <c r="AL19" s="153">
        <v>3741</v>
      </c>
      <c r="AM19" s="153">
        <v>2807</v>
      </c>
      <c r="AN19" s="153">
        <v>934</v>
      </c>
      <c r="AO19" s="69"/>
      <c r="AP19" s="67"/>
      <c r="AQ19" s="67" t="s">
        <v>26</v>
      </c>
      <c r="AR19" s="67"/>
    </row>
    <row r="20" spans="1:44" s="26" customFormat="1" ht="23.25" customHeight="1">
      <c r="A20" s="66"/>
      <c r="B20" s="67"/>
      <c r="C20" s="53" t="s">
        <v>27</v>
      </c>
      <c r="D20" s="68"/>
      <c r="E20" s="62">
        <v>899</v>
      </c>
      <c r="F20" s="62">
        <v>777</v>
      </c>
      <c r="G20" s="62">
        <v>122</v>
      </c>
      <c r="H20" s="62">
        <v>777</v>
      </c>
      <c r="I20" s="62">
        <v>669</v>
      </c>
      <c r="J20" s="62">
        <v>108</v>
      </c>
      <c r="K20" s="62">
        <v>809</v>
      </c>
      <c r="L20" s="62">
        <v>687</v>
      </c>
      <c r="M20" s="62">
        <v>122</v>
      </c>
      <c r="N20" s="62">
        <v>861</v>
      </c>
      <c r="O20" s="62">
        <v>726</v>
      </c>
      <c r="P20" s="62">
        <v>135</v>
      </c>
      <c r="Q20" s="62">
        <v>768</v>
      </c>
      <c r="R20" s="62">
        <v>651</v>
      </c>
      <c r="S20" s="62">
        <v>117</v>
      </c>
      <c r="T20" s="62">
        <v>703</v>
      </c>
      <c r="U20" s="62">
        <v>591</v>
      </c>
      <c r="V20" s="62">
        <v>112</v>
      </c>
      <c r="W20" s="153">
        <v>671</v>
      </c>
      <c r="X20" s="153">
        <v>550</v>
      </c>
      <c r="Y20" s="153">
        <v>121</v>
      </c>
      <c r="Z20" s="153">
        <v>600</v>
      </c>
      <c r="AA20" s="153">
        <v>496</v>
      </c>
      <c r="AB20" s="153">
        <v>104</v>
      </c>
      <c r="AC20" s="153">
        <v>642</v>
      </c>
      <c r="AD20" s="153">
        <v>520</v>
      </c>
      <c r="AE20" s="153">
        <v>122</v>
      </c>
      <c r="AF20" s="153">
        <v>696</v>
      </c>
      <c r="AG20" s="153">
        <v>600</v>
      </c>
      <c r="AH20" s="153">
        <v>96</v>
      </c>
      <c r="AI20" s="153">
        <v>657</v>
      </c>
      <c r="AJ20" s="153">
        <v>551</v>
      </c>
      <c r="AK20" s="153">
        <v>106</v>
      </c>
      <c r="AL20" s="153">
        <v>618</v>
      </c>
      <c r="AM20" s="153">
        <v>517</v>
      </c>
      <c r="AN20" s="153">
        <v>101</v>
      </c>
      <c r="AO20" s="69"/>
      <c r="AP20" s="67"/>
      <c r="AQ20" s="67" t="s">
        <v>28</v>
      </c>
      <c r="AR20" s="67"/>
    </row>
    <row r="21" spans="1:44" s="26" customFormat="1" ht="23.25" customHeight="1">
      <c r="A21" s="66"/>
      <c r="B21" s="53" t="s">
        <v>203</v>
      </c>
      <c r="C21" s="67"/>
      <c r="D21" s="68"/>
      <c r="E21" s="119">
        <v>849339</v>
      </c>
      <c r="F21" s="119">
        <v>598351</v>
      </c>
      <c r="G21" s="119">
        <v>250988</v>
      </c>
      <c r="H21" s="119">
        <v>657372</v>
      </c>
      <c r="I21" s="119">
        <v>465571</v>
      </c>
      <c r="J21" s="119">
        <v>191801</v>
      </c>
      <c r="K21" s="119">
        <v>936027</v>
      </c>
      <c r="L21" s="119">
        <v>656906</v>
      </c>
      <c r="M21" s="119">
        <v>274231</v>
      </c>
      <c r="N21" s="119">
        <v>759896</v>
      </c>
      <c r="O21" s="119">
        <f>SUM(O22:O24)</f>
        <v>512433</v>
      </c>
      <c r="P21" s="119">
        <f>SUM(P22:P24)</f>
        <v>222905</v>
      </c>
      <c r="Q21" s="119">
        <v>726073</v>
      </c>
      <c r="R21" s="119">
        <v>486292</v>
      </c>
      <c r="S21" s="119">
        <v>228995</v>
      </c>
      <c r="T21" s="119" t="s">
        <v>29</v>
      </c>
      <c r="U21" s="119">
        <v>866125</v>
      </c>
      <c r="V21" s="119">
        <v>452335</v>
      </c>
      <c r="W21" s="155">
        <v>1459712</v>
      </c>
      <c r="X21" s="155">
        <v>882549</v>
      </c>
      <c r="Y21" s="155">
        <v>528880</v>
      </c>
      <c r="Z21" s="155">
        <f aca="true" t="shared" si="1" ref="Z21:AN21">Z22+Z23+Z24</f>
        <v>901051</v>
      </c>
      <c r="AA21" s="155">
        <f t="shared" si="1"/>
        <v>556287</v>
      </c>
      <c r="AB21" s="155">
        <f t="shared" si="1"/>
        <v>321175</v>
      </c>
      <c r="AC21" s="155">
        <f t="shared" si="1"/>
        <v>1770435</v>
      </c>
      <c r="AD21" s="155">
        <f t="shared" si="1"/>
        <v>1048434</v>
      </c>
      <c r="AE21" s="155">
        <f t="shared" si="1"/>
        <v>676492</v>
      </c>
      <c r="AF21" s="155">
        <f t="shared" si="1"/>
        <v>1438839</v>
      </c>
      <c r="AG21" s="155">
        <f t="shared" si="1"/>
        <v>855319</v>
      </c>
      <c r="AH21" s="155">
        <f t="shared" si="1"/>
        <v>559460</v>
      </c>
      <c r="AI21" s="155">
        <f t="shared" si="1"/>
        <v>1867495</v>
      </c>
      <c r="AJ21" s="155">
        <f t="shared" si="1"/>
        <v>1100121</v>
      </c>
      <c r="AK21" s="155">
        <f t="shared" si="1"/>
        <v>751976</v>
      </c>
      <c r="AL21" s="155">
        <f t="shared" si="1"/>
        <v>1195529</v>
      </c>
      <c r="AM21" s="155">
        <f t="shared" si="1"/>
        <v>718737</v>
      </c>
      <c r="AN21" s="155">
        <f t="shared" si="1"/>
        <v>463444</v>
      </c>
      <c r="AO21" s="69"/>
      <c r="AP21" s="67" t="s">
        <v>204</v>
      </c>
      <c r="AQ21" s="67"/>
      <c r="AR21" s="67"/>
    </row>
    <row r="22" spans="1:44" s="26" customFormat="1" ht="23.25" customHeight="1">
      <c r="A22" s="66"/>
      <c r="B22" s="67"/>
      <c r="C22" s="53" t="s">
        <v>165</v>
      </c>
      <c r="D22" s="68"/>
      <c r="E22" s="119">
        <v>696297</v>
      </c>
      <c r="F22" s="119">
        <v>488262</v>
      </c>
      <c r="G22" s="119">
        <v>208035</v>
      </c>
      <c r="H22" s="119">
        <v>475632</v>
      </c>
      <c r="I22" s="119">
        <v>333939</v>
      </c>
      <c r="J22" s="119">
        <v>141693</v>
      </c>
      <c r="K22" s="119">
        <v>702706</v>
      </c>
      <c r="L22" s="119">
        <v>488450</v>
      </c>
      <c r="M22" s="119">
        <v>209366</v>
      </c>
      <c r="N22" s="119">
        <v>510761</v>
      </c>
      <c r="O22" s="119">
        <v>334224</v>
      </c>
      <c r="P22" s="119">
        <v>151979</v>
      </c>
      <c r="Q22" s="119">
        <v>468876</v>
      </c>
      <c r="R22" s="119">
        <v>302575</v>
      </c>
      <c r="S22" s="119">
        <v>155515</v>
      </c>
      <c r="T22" s="119">
        <v>889800</v>
      </c>
      <c r="U22" s="119">
        <v>542955</v>
      </c>
      <c r="V22" s="119">
        <v>316794</v>
      </c>
      <c r="W22" s="155">
        <v>1143375</v>
      </c>
      <c r="X22" s="155">
        <v>663520</v>
      </c>
      <c r="Y22" s="155">
        <v>431572</v>
      </c>
      <c r="Z22" s="155">
        <v>514606</v>
      </c>
      <c r="AA22" s="155">
        <v>288864</v>
      </c>
      <c r="AB22" s="155">
        <v>202153</v>
      </c>
      <c r="AC22" s="155">
        <v>1412401</v>
      </c>
      <c r="AD22" s="155">
        <v>797944</v>
      </c>
      <c r="AE22" s="155">
        <v>568948</v>
      </c>
      <c r="AF22" s="155">
        <v>1124742</v>
      </c>
      <c r="AG22" s="155">
        <v>637528</v>
      </c>
      <c r="AH22" s="155">
        <v>463154</v>
      </c>
      <c r="AI22" s="155">
        <v>1556996</v>
      </c>
      <c r="AJ22" s="155">
        <v>880392</v>
      </c>
      <c r="AK22" s="155">
        <v>661206</v>
      </c>
      <c r="AL22" s="155">
        <v>882156</v>
      </c>
      <c r="AM22" s="155">
        <v>495653</v>
      </c>
      <c r="AN22" s="155">
        <v>373155</v>
      </c>
      <c r="AO22" s="69"/>
      <c r="AP22" s="67"/>
      <c r="AQ22" s="67" t="s">
        <v>166</v>
      </c>
      <c r="AR22" s="67"/>
    </row>
    <row r="23" spans="1:44" s="26" customFormat="1" ht="23.25" customHeight="1">
      <c r="A23" s="66"/>
      <c r="B23" s="67"/>
      <c r="C23" s="53" t="s">
        <v>30</v>
      </c>
      <c r="D23" s="68"/>
      <c r="E23" s="62">
        <v>29128</v>
      </c>
      <c r="F23" s="62">
        <v>22942</v>
      </c>
      <c r="G23" s="62">
        <v>6186</v>
      </c>
      <c r="H23" s="62">
        <v>29031</v>
      </c>
      <c r="I23" s="62">
        <v>22695</v>
      </c>
      <c r="J23" s="62">
        <v>6336</v>
      </c>
      <c r="K23" s="62">
        <v>22620</v>
      </c>
      <c r="L23" s="62">
        <v>17709</v>
      </c>
      <c r="M23" s="62">
        <v>4911</v>
      </c>
      <c r="N23" s="62">
        <v>26707</v>
      </c>
      <c r="O23" s="62">
        <v>20474</v>
      </c>
      <c r="P23" s="62">
        <v>6233</v>
      </c>
      <c r="Q23" s="62">
        <v>28082</v>
      </c>
      <c r="R23" s="62">
        <v>21295</v>
      </c>
      <c r="S23" s="62">
        <v>6787</v>
      </c>
      <c r="T23" s="62">
        <v>46216</v>
      </c>
      <c r="U23" s="62">
        <v>33728</v>
      </c>
      <c r="V23" s="62">
        <v>12488</v>
      </c>
      <c r="W23" s="153">
        <v>14877</v>
      </c>
      <c r="X23" s="153">
        <v>10729</v>
      </c>
      <c r="Y23" s="153">
        <v>4148</v>
      </c>
      <c r="Z23" s="153">
        <v>51819</v>
      </c>
      <c r="AA23" s="153">
        <v>36815</v>
      </c>
      <c r="AB23" s="153">
        <v>15004</v>
      </c>
      <c r="AC23" s="153">
        <v>33326</v>
      </c>
      <c r="AD23" s="153">
        <v>23324</v>
      </c>
      <c r="AE23" s="153">
        <v>10002</v>
      </c>
      <c r="AF23" s="153">
        <v>34953</v>
      </c>
      <c r="AG23" s="153">
        <v>24366</v>
      </c>
      <c r="AH23" s="153">
        <v>10587</v>
      </c>
      <c r="AI23" s="153">
        <v>34613</v>
      </c>
      <c r="AJ23" s="153">
        <v>23371</v>
      </c>
      <c r="AK23" s="153">
        <v>11242</v>
      </c>
      <c r="AL23" s="153">
        <v>32584</v>
      </c>
      <c r="AM23" s="153">
        <v>22995</v>
      </c>
      <c r="AN23" s="153">
        <v>9589</v>
      </c>
      <c r="AO23" s="69"/>
      <c r="AP23" s="67"/>
      <c r="AQ23" s="67" t="s">
        <v>31</v>
      </c>
      <c r="AR23" s="67"/>
    </row>
    <row r="24" spans="1:44" s="26" customFormat="1" ht="23.25" customHeight="1">
      <c r="A24" s="66"/>
      <c r="B24" s="67"/>
      <c r="C24" s="71" t="s">
        <v>32</v>
      </c>
      <c r="D24" s="68"/>
      <c r="E24" s="62">
        <v>123914</v>
      </c>
      <c r="F24" s="62">
        <v>87147</v>
      </c>
      <c r="G24" s="62">
        <v>36767</v>
      </c>
      <c r="H24" s="62">
        <v>152709</v>
      </c>
      <c r="I24" s="62">
        <v>108937</v>
      </c>
      <c r="J24" s="62">
        <v>43772</v>
      </c>
      <c r="K24" s="62">
        <v>210701</v>
      </c>
      <c r="L24" s="62">
        <v>150747</v>
      </c>
      <c r="M24" s="62">
        <v>59954</v>
      </c>
      <c r="N24" s="62">
        <v>222428</v>
      </c>
      <c r="O24" s="62">
        <v>157735</v>
      </c>
      <c r="P24" s="62">
        <v>64693</v>
      </c>
      <c r="Q24" s="62">
        <v>229115</v>
      </c>
      <c r="R24" s="62">
        <v>162422</v>
      </c>
      <c r="S24" s="62">
        <v>66693</v>
      </c>
      <c r="T24" s="62">
        <v>412495</v>
      </c>
      <c r="U24" s="62">
        <v>289442</v>
      </c>
      <c r="V24" s="62">
        <v>123053</v>
      </c>
      <c r="W24" s="153">
        <v>301460</v>
      </c>
      <c r="X24" s="153">
        <v>208300</v>
      </c>
      <c r="Y24" s="153">
        <v>93160</v>
      </c>
      <c r="Z24" s="153">
        <v>334626</v>
      </c>
      <c r="AA24" s="153">
        <v>230608</v>
      </c>
      <c r="AB24" s="153">
        <v>104018</v>
      </c>
      <c r="AC24" s="153">
        <v>324708</v>
      </c>
      <c r="AD24" s="153">
        <v>227166</v>
      </c>
      <c r="AE24" s="153">
        <v>97542</v>
      </c>
      <c r="AF24" s="153">
        <v>279144</v>
      </c>
      <c r="AG24" s="153">
        <v>193425</v>
      </c>
      <c r="AH24" s="153">
        <v>85719</v>
      </c>
      <c r="AI24" s="153">
        <v>275886</v>
      </c>
      <c r="AJ24" s="153">
        <v>196358</v>
      </c>
      <c r="AK24" s="153">
        <v>79528</v>
      </c>
      <c r="AL24" s="153">
        <v>280789</v>
      </c>
      <c r="AM24" s="153">
        <v>200089</v>
      </c>
      <c r="AN24" s="153">
        <v>80700</v>
      </c>
      <c r="AO24" s="69"/>
      <c r="AP24" s="67"/>
      <c r="AQ24" s="67" t="s">
        <v>33</v>
      </c>
      <c r="AR24" s="67"/>
    </row>
    <row r="25" spans="1:44" s="26" customFormat="1" ht="23.25" customHeight="1">
      <c r="A25" s="66"/>
      <c r="B25" s="53" t="s">
        <v>34</v>
      </c>
      <c r="C25" s="72"/>
      <c r="D25" s="68"/>
      <c r="E25" s="62" t="s">
        <v>35</v>
      </c>
      <c r="F25" s="62" t="s">
        <v>35</v>
      </c>
      <c r="G25" s="62" t="s">
        <v>35</v>
      </c>
      <c r="H25" s="62" t="s">
        <v>35</v>
      </c>
      <c r="I25" s="62" t="s">
        <v>35</v>
      </c>
      <c r="J25" s="62" t="s">
        <v>35</v>
      </c>
      <c r="K25" s="62" t="s">
        <v>35</v>
      </c>
      <c r="L25" s="62" t="s">
        <v>35</v>
      </c>
      <c r="M25" s="62" t="s">
        <v>35</v>
      </c>
      <c r="N25" s="119" t="s">
        <v>36</v>
      </c>
      <c r="O25" s="119" t="s">
        <v>37</v>
      </c>
      <c r="P25" s="119" t="s">
        <v>38</v>
      </c>
      <c r="Q25" s="119" t="s">
        <v>39</v>
      </c>
      <c r="R25" s="119" t="s">
        <v>40</v>
      </c>
      <c r="S25" s="119" t="s">
        <v>41</v>
      </c>
      <c r="T25" s="119" t="s">
        <v>42</v>
      </c>
      <c r="U25" s="119" t="s">
        <v>43</v>
      </c>
      <c r="V25" s="119" t="s">
        <v>44</v>
      </c>
      <c r="W25" s="155">
        <v>4573412</v>
      </c>
      <c r="X25" s="155">
        <v>2338659</v>
      </c>
      <c r="Y25" s="155">
        <v>2234753</v>
      </c>
      <c r="Z25" s="155">
        <v>4737178</v>
      </c>
      <c r="AA25" s="155">
        <v>2418516</v>
      </c>
      <c r="AB25" s="155">
        <v>2318662</v>
      </c>
      <c r="AC25" s="155">
        <v>5196134</v>
      </c>
      <c r="AD25" s="155">
        <v>2673293</v>
      </c>
      <c r="AE25" s="155">
        <v>2522841</v>
      </c>
      <c r="AF25" s="155">
        <v>5482848</v>
      </c>
      <c r="AG25" s="155">
        <v>2814680</v>
      </c>
      <c r="AH25" s="155">
        <v>2668168</v>
      </c>
      <c r="AI25" s="155">
        <v>5641538</v>
      </c>
      <c r="AJ25" s="155">
        <v>2893920</v>
      </c>
      <c r="AK25" s="155">
        <v>2747618</v>
      </c>
      <c r="AL25" s="155">
        <v>5798851</v>
      </c>
      <c r="AM25" s="155">
        <v>2975883</v>
      </c>
      <c r="AN25" s="155">
        <v>2822968</v>
      </c>
      <c r="AO25" s="69"/>
      <c r="AP25" s="67" t="s">
        <v>45</v>
      </c>
      <c r="AQ25" s="67"/>
      <c r="AR25" s="67"/>
    </row>
    <row r="26" spans="1:44" s="26" customFormat="1" ht="23.25" customHeight="1">
      <c r="A26" s="66"/>
      <c r="B26" s="67"/>
      <c r="C26" s="71" t="s">
        <v>46</v>
      </c>
      <c r="D26" s="68"/>
      <c r="E26" s="62" t="s">
        <v>35</v>
      </c>
      <c r="F26" s="62" t="s">
        <v>35</v>
      </c>
      <c r="G26" s="62" t="s">
        <v>35</v>
      </c>
      <c r="H26" s="62" t="s">
        <v>35</v>
      </c>
      <c r="I26" s="62" t="s">
        <v>35</v>
      </c>
      <c r="J26" s="62" t="s">
        <v>35</v>
      </c>
      <c r="K26" s="62" t="s">
        <v>35</v>
      </c>
      <c r="L26" s="62" t="s">
        <v>35</v>
      </c>
      <c r="M26" s="62" t="s">
        <v>35</v>
      </c>
      <c r="N26" s="62">
        <v>30447</v>
      </c>
      <c r="O26" s="62">
        <v>33664</v>
      </c>
      <c r="P26" s="62">
        <v>27074</v>
      </c>
      <c r="Q26" s="62">
        <v>30352</v>
      </c>
      <c r="R26" s="62">
        <v>33485</v>
      </c>
      <c r="S26" s="62">
        <v>27061</v>
      </c>
      <c r="T26" s="62">
        <v>30970</v>
      </c>
      <c r="U26" s="62">
        <v>34116</v>
      </c>
      <c r="V26" s="62">
        <v>27663</v>
      </c>
      <c r="W26" s="153">
        <v>31763</v>
      </c>
      <c r="X26" s="153">
        <v>35007</v>
      </c>
      <c r="Y26" s="153">
        <v>28342</v>
      </c>
      <c r="Z26" s="153">
        <v>31776</v>
      </c>
      <c r="AA26" s="153">
        <v>35109</v>
      </c>
      <c r="AB26" s="153">
        <v>28313</v>
      </c>
      <c r="AC26" s="153">
        <v>32322</v>
      </c>
      <c r="AD26" s="153">
        <v>35712</v>
      </c>
      <c r="AE26" s="155">
        <v>28754</v>
      </c>
      <c r="AF26" s="153">
        <v>33179</v>
      </c>
      <c r="AG26" s="153">
        <v>36720</v>
      </c>
      <c r="AH26" s="155">
        <v>29436</v>
      </c>
      <c r="AI26" s="155">
        <v>33977</v>
      </c>
      <c r="AJ26" s="155">
        <v>37600</v>
      </c>
      <c r="AK26" s="155">
        <v>30161</v>
      </c>
      <c r="AL26" s="155">
        <v>34736</v>
      </c>
      <c r="AM26" s="155">
        <v>38426</v>
      </c>
      <c r="AN26" s="155">
        <v>30847</v>
      </c>
      <c r="AO26" s="69"/>
      <c r="AP26" s="67"/>
      <c r="AQ26" s="67" t="s">
        <v>47</v>
      </c>
      <c r="AR26" s="67"/>
    </row>
    <row r="27" spans="1:44" s="20" customFormat="1" ht="23.25" customHeight="1">
      <c r="A27" s="15" t="s">
        <v>48</v>
      </c>
      <c r="B27" s="48"/>
      <c r="C27" s="48"/>
      <c r="D27" s="47"/>
      <c r="E27" s="64"/>
      <c r="F27" s="64"/>
      <c r="G27" s="6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187" t="s">
        <v>49</v>
      </c>
      <c r="AP27" s="158"/>
      <c r="AQ27" s="158"/>
      <c r="AR27" s="158"/>
    </row>
    <row r="28" spans="1:44" s="20" customFormat="1" ht="23.25" customHeight="1">
      <c r="A28" s="49"/>
      <c r="B28" s="36" t="s">
        <v>50</v>
      </c>
      <c r="C28" s="21"/>
      <c r="D28" s="50"/>
      <c r="E28" s="64">
        <v>442573</v>
      </c>
      <c r="F28" s="64">
        <v>222223</v>
      </c>
      <c r="G28" s="64">
        <v>220350</v>
      </c>
      <c r="H28" s="62">
        <v>450079</v>
      </c>
      <c r="I28" s="62">
        <v>222797</v>
      </c>
      <c r="J28" s="62">
        <v>227282</v>
      </c>
      <c r="K28" s="62">
        <v>547745</v>
      </c>
      <c r="L28" s="62">
        <v>263322</v>
      </c>
      <c r="M28" s="62">
        <v>284423</v>
      </c>
      <c r="N28" s="62">
        <v>580020</v>
      </c>
      <c r="O28" s="62">
        <v>269805</v>
      </c>
      <c r="P28" s="62">
        <v>310215</v>
      </c>
      <c r="Q28" s="62">
        <v>760680</v>
      </c>
      <c r="R28" s="62">
        <v>351460</v>
      </c>
      <c r="S28" s="62">
        <v>409220</v>
      </c>
      <c r="T28" s="62">
        <v>904663</v>
      </c>
      <c r="U28" s="62">
        <v>424657</v>
      </c>
      <c r="V28" s="62">
        <v>480006</v>
      </c>
      <c r="W28" s="70">
        <v>1147798</v>
      </c>
      <c r="X28" s="62">
        <v>558475</v>
      </c>
      <c r="Y28" s="62">
        <v>589323</v>
      </c>
      <c r="Z28" s="70">
        <v>1414541</v>
      </c>
      <c r="AA28" s="62">
        <v>733844</v>
      </c>
      <c r="AB28" s="62">
        <v>680697</v>
      </c>
      <c r="AC28" s="119">
        <v>1182588</v>
      </c>
      <c r="AD28" s="62">
        <v>591329</v>
      </c>
      <c r="AE28" s="62">
        <v>591259</v>
      </c>
      <c r="AF28" s="119">
        <v>1140837</v>
      </c>
      <c r="AG28" s="62">
        <v>564164</v>
      </c>
      <c r="AH28" s="62">
        <v>576673</v>
      </c>
      <c r="AI28" s="119">
        <v>1003930</v>
      </c>
      <c r="AJ28" s="62">
        <v>496684</v>
      </c>
      <c r="AK28" s="62">
        <v>507246</v>
      </c>
      <c r="AL28" s="119">
        <v>921513</v>
      </c>
      <c r="AM28" s="62">
        <v>462448</v>
      </c>
      <c r="AN28" s="62">
        <v>459065</v>
      </c>
      <c r="AO28" s="63"/>
      <c r="AP28" s="21" t="s">
        <v>51</v>
      </c>
      <c r="AQ28" s="21"/>
      <c r="AR28" s="21"/>
    </row>
    <row r="29" spans="1:44" s="20" customFormat="1" ht="23.25" customHeight="1">
      <c r="A29" s="49"/>
      <c r="B29" s="36" t="s">
        <v>167</v>
      </c>
      <c r="C29" s="21"/>
      <c r="D29" s="50"/>
      <c r="E29" s="64">
        <v>471888</v>
      </c>
      <c r="F29" s="64">
        <v>245710</v>
      </c>
      <c r="G29" s="64">
        <v>226178</v>
      </c>
      <c r="H29" s="62">
        <v>720746</v>
      </c>
      <c r="I29" s="62">
        <v>397613</v>
      </c>
      <c r="J29" s="62">
        <v>323133</v>
      </c>
      <c r="K29" s="62">
        <v>949918</v>
      </c>
      <c r="L29" s="62">
        <v>320768</v>
      </c>
      <c r="M29" s="62">
        <v>254186</v>
      </c>
      <c r="N29" s="62" t="s">
        <v>52</v>
      </c>
      <c r="O29" s="62">
        <v>259444</v>
      </c>
      <c r="P29" s="62">
        <v>199853</v>
      </c>
      <c r="Q29" s="70">
        <v>1048590</v>
      </c>
      <c r="R29" s="62">
        <v>134461</v>
      </c>
      <c r="S29" s="62">
        <v>87560</v>
      </c>
      <c r="T29" s="62" t="s">
        <v>53</v>
      </c>
      <c r="U29" s="62">
        <v>4200</v>
      </c>
      <c r="V29" s="62">
        <v>1922</v>
      </c>
      <c r="W29" s="62">
        <v>998126</v>
      </c>
      <c r="X29" s="62" t="s">
        <v>35</v>
      </c>
      <c r="Y29" s="62" t="s">
        <v>35</v>
      </c>
      <c r="Z29" s="70">
        <v>1154993</v>
      </c>
      <c r="AA29" s="62" t="s">
        <v>35</v>
      </c>
      <c r="AB29" s="62" t="s">
        <v>35</v>
      </c>
      <c r="AC29" s="119">
        <v>1494711</v>
      </c>
      <c r="AD29" s="62" t="s">
        <v>35</v>
      </c>
      <c r="AE29" s="62" t="s">
        <v>35</v>
      </c>
      <c r="AF29" s="119">
        <v>1555485</v>
      </c>
      <c r="AG29" s="62" t="s">
        <v>35</v>
      </c>
      <c r="AH29" s="62" t="s">
        <v>35</v>
      </c>
      <c r="AI29" s="119">
        <v>1568272</v>
      </c>
      <c r="AJ29" s="62" t="s">
        <v>0</v>
      </c>
      <c r="AK29" s="62" t="s">
        <v>0</v>
      </c>
      <c r="AL29" s="119">
        <v>1556332</v>
      </c>
      <c r="AM29" s="62" t="s">
        <v>0</v>
      </c>
      <c r="AN29" s="62" t="s">
        <v>0</v>
      </c>
      <c r="AO29" s="63"/>
      <c r="AP29" s="21" t="s">
        <v>168</v>
      </c>
      <c r="AQ29" s="21"/>
      <c r="AR29" s="21"/>
    </row>
    <row r="30" spans="1:44" s="20" customFormat="1" ht="23.25" customHeight="1">
      <c r="A30" s="49"/>
      <c r="B30" s="36" t="s">
        <v>54</v>
      </c>
      <c r="C30" s="21"/>
      <c r="D30" s="50"/>
      <c r="E30" s="64">
        <v>125713</v>
      </c>
      <c r="F30" s="64">
        <v>63536</v>
      </c>
      <c r="G30" s="73">
        <v>62177</v>
      </c>
      <c r="H30" s="62">
        <v>126229</v>
      </c>
      <c r="I30" s="62">
        <v>64692</v>
      </c>
      <c r="J30" s="62">
        <v>61537</v>
      </c>
      <c r="K30" s="62">
        <v>228395</v>
      </c>
      <c r="L30" s="62">
        <v>111930</v>
      </c>
      <c r="M30" s="62">
        <v>116465</v>
      </c>
      <c r="N30" s="62">
        <v>263403</v>
      </c>
      <c r="O30" s="62">
        <v>128943</v>
      </c>
      <c r="P30" s="62">
        <v>134460</v>
      </c>
      <c r="Q30" s="62">
        <v>324426</v>
      </c>
      <c r="R30" s="62">
        <v>156905</v>
      </c>
      <c r="S30" s="62">
        <v>167521</v>
      </c>
      <c r="T30" s="62">
        <v>378915</v>
      </c>
      <c r="U30" s="62">
        <v>185046</v>
      </c>
      <c r="V30" s="62">
        <v>193869</v>
      </c>
      <c r="W30" s="62">
        <v>432854</v>
      </c>
      <c r="X30" s="62">
        <v>216344</v>
      </c>
      <c r="Y30" s="62">
        <v>216510</v>
      </c>
      <c r="Z30" s="62">
        <v>558536</v>
      </c>
      <c r="AA30" s="62">
        <v>296103</v>
      </c>
      <c r="AB30" s="62">
        <v>262433</v>
      </c>
      <c r="AC30" s="62">
        <v>590695</v>
      </c>
      <c r="AD30" s="62">
        <v>308165</v>
      </c>
      <c r="AE30" s="62">
        <v>282530</v>
      </c>
      <c r="AF30" s="62">
        <v>694419</v>
      </c>
      <c r="AG30" s="62">
        <v>353925</v>
      </c>
      <c r="AH30" s="62">
        <v>340494</v>
      </c>
      <c r="AI30" s="62">
        <v>530593</v>
      </c>
      <c r="AJ30" s="62">
        <v>271881</v>
      </c>
      <c r="AK30" s="62">
        <v>258712</v>
      </c>
      <c r="AL30" s="62">
        <v>493828</v>
      </c>
      <c r="AM30" s="62">
        <v>258686</v>
      </c>
      <c r="AN30" s="62">
        <v>235142</v>
      </c>
      <c r="AO30" s="63"/>
      <c r="AP30" s="21" t="s">
        <v>55</v>
      </c>
      <c r="AQ30" s="21"/>
      <c r="AR30" s="21"/>
    </row>
    <row r="31" spans="1:44" s="20" customFormat="1" ht="23.25" customHeight="1">
      <c r="A31" s="49"/>
      <c r="B31" s="36" t="s">
        <v>173</v>
      </c>
      <c r="C31" s="21"/>
      <c r="D31" s="50"/>
      <c r="E31" s="64">
        <v>125713</v>
      </c>
      <c r="F31" s="64">
        <v>63536</v>
      </c>
      <c r="G31" s="73">
        <v>62177</v>
      </c>
      <c r="H31" s="62">
        <v>126229</v>
      </c>
      <c r="I31" s="62">
        <v>64692</v>
      </c>
      <c r="J31" s="62">
        <v>61537</v>
      </c>
      <c r="K31" s="62">
        <v>327948</v>
      </c>
      <c r="L31" s="62">
        <v>85666</v>
      </c>
      <c r="M31" s="62">
        <v>77409</v>
      </c>
      <c r="N31" s="62">
        <v>478826</v>
      </c>
      <c r="O31" s="62">
        <v>108908</v>
      </c>
      <c r="P31" s="62">
        <v>86949</v>
      </c>
      <c r="Q31" s="62">
        <v>523276</v>
      </c>
      <c r="R31" s="62">
        <v>71365</v>
      </c>
      <c r="S31" s="62">
        <v>50953</v>
      </c>
      <c r="T31" s="62">
        <v>532438</v>
      </c>
      <c r="U31" s="62">
        <v>435</v>
      </c>
      <c r="V31" s="62">
        <v>337</v>
      </c>
      <c r="W31" s="62">
        <v>579594</v>
      </c>
      <c r="X31" s="62" t="s">
        <v>35</v>
      </c>
      <c r="Y31" s="62" t="s">
        <v>35</v>
      </c>
      <c r="Z31" s="62">
        <v>665002</v>
      </c>
      <c r="AA31" s="62" t="s">
        <v>35</v>
      </c>
      <c r="AB31" s="62" t="s">
        <v>35</v>
      </c>
      <c r="AC31" s="62">
        <v>839809</v>
      </c>
      <c r="AD31" s="62" t="s">
        <v>35</v>
      </c>
      <c r="AE31" s="62" t="s">
        <v>35</v>
      </c>
      <c r="AF31" s="62">
        <v>959910</v>
      </c>
      <c r="AG31" s="62" t="s">
        <v>35</v>
      </c>
      <c r="AH31" s="62" t="s">
        <v>35</v>
      </c>
      <c r="AI31" s="62">
        <v>1010607</v>
      </c>
      <c r="AJ31" s="62" t="s">
        <v>0</v>
      </c>
      <c r="AK31" s="62" t="s">
        <v>0</v>
      </c>
      <c r="AL31" s="62">
        <v>967433</v>
      </c>
      <c r="AM31" s="62" t="s">
        <v>0</v>
      </c>
      <c r="AN31" s="62" t="s">
        <v>0</v>
      </c>
      <c r="AO31" s="63"/>
      <c r="AP31" s="21" t="s">
        <v>174</v>
      </c>
      <c r="AQ31" s="21"/>
      <c r="AR31" s="21"/>
    </row>
    <row r="32" spans="1:44" s="20" customFormat="1" ht="23.25" customHeight="1">
      <c r="A32" s="49"/>
      <c r="B32" s="36" t="s">
        <v>56</v>
      </c>
      <c r="C32" s="21"/>
      <c r="D32" s="50"/>
      <c r="E32" s="64">
        <v>40410</v>
      </c>
      <c r="F32" s="64">
        <v>26880</v>
      </c>
      <c r="G32" s="64">
        <v>13530</v>
      </c>
      <c r="H32" s="62">
        <v>35347</v>
      </c>
      <c r="I32" s="62">
        <v>23833</v>
      </c>
      <c r="J32" s="62">
        <v>11514</v>
      </c>
      <c r="K32" s="62">
        <v>28835</v>
      </c>
      <c r="L32" s="62">
        <v>20631</v>
      </c>
      <c r="M32" s="62">
        <v>8204</v>
      </c>
      <c r="N32" s="62">
        <v>28108</v>
      </c>
      <c r="O32" s="62">
        <v>19868</v>
      </c>
      <c r="P32" s="62">
        <v>8240</v>
      </c>
      <c r="Q32" s="62">
        <v>18292</v>
      </c>
      <c r="R32" s="62">
        <v>14242</v>
      </c>
      <c r="S32" s="62">
        <v>4050</v>
      </c>
      <c r="T32" s="62">
        <v>19283</v>
      </c>
      <c r="U32" s="62">
        <v>14818</v>
      </c>
      <c r="V32" s="62">
        <v>4465</v>
      </c>
      <c r="W32" s="62">
        <v>20532</v>
      </c>
      <c r="X32" s="62">
        <v>15787</v>
      </c>
      <c r="Y32" s="62">
        <v>4745</v>
      </c>
      <c r="Z32" s="62">
        <v>25848</v>
      </c>
      <c r="AA32" s="62">
        <v>20144</v>
      </c>
      <c r="AB32" s="62">
        <v>5704</v>
      </c>
      <c r="AC32" s="62">
        <v>21464</v>
      </c>
      <c r="AD32" s="62">
        <v>16840</v>
      </c>
      <c r="AE32" s="62">
        <v>4624</v>
      </c>
      <c r="AF32" s="62">
        <v>19909</v>
      </c>
      <c r="AG32" s="62">
        <v>14921</v>
      </c>
      <c r="AH32" s="62">
        <v>4988</v>
      </c>
      <c r="AI32" s="62">
        <v>21483</v>
      </c>
      <c r="AJ32" s="62">
        <v>15968</v>
      </c>
      <c r="AK32" s="62">
        <v>5515</v>
      </c>
      <c r="AL32" s="62">
        <v>23106</v>
      </c>
      <c r="AM32" s="62">
        <v>16956</v>
      </c>
      <c r="AN32" s="62">
        <v>6150</v>
      </c>
      <c r="AO32" s="63"/>
      <c r="AP32" s="186" t="s">
        <v>57</v>
      </c>
      <c r="AQ32" s="186"/>
      <c r="AR32" s="186"/>
    </row>
    <row r="33" spans="1:44" s="60" customFormat="1" ht="7.5" customHeight="1">
      <c r="A33" s="74"/>
      <c r="B33" s="74"/>
      <c r="C33" s="74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8"/>
      <c r="AP33" s="77"/>
      <c r="AQ33" s="77"/>
      <c r="AR33" s="77"/>
    </row>
    <row r="34" spans="1:44" s="79" customFormat="1" ht="15" customHeight="1">
      <c r="A34" s="51" t="s">
        <v>202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7" s="79" customFormat="1" ht="12" customHeight="1">
      <c r="A35" s="183" t="s">
        <v>200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80"/>
      <c r="AT35" s="80"/>
      <c r="AU35" s="80"/>
    </row>
    <row r="36" spans="1:47" s="79" customFormat="1" ht="12" customHeight="1">
      <c r="A36" s="183" t="s">
        <v>201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80"/>
      <c r="AT36" s="80"/>
      <c r="AU36" s="80"/>
    </row>
    <row r="37" spans="1:40" s="48" customFormat="1" ht="10.5" customHeight="1">
      <c r="A37" s="20"/>
      <c r="B37" s="20"/>
      <c r="C37" s="20"/>
      <c r="D37" s="2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4:40" s="81" customFormat="1" ht="12.75" customHeight="1">
      <c r="D38" s="3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4:40" s="60" customFormat="1" ht="13.5"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s="60" customFormat="1" ht="13.5">
      <c r="A40" s="20"/>
      <c r="B40" s="20"/>
      <c r="C40" s="20"/>
      <c r="D40" s="20"/>
      <c r="N40" s="116"/>
      <c r="O40" s="116"/>
      <c r="P40" s="116"/>
      <c r="Q40" s="116"/>
      <c r="R40" s="116"/>
      <c r="S40" s="116"/>
      <c r="T40" s="117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</row>
    <row r="41" spans="1:40" s="60" customFormat="1" ht="13.5">
      <c r="A41" s="20"/>
      <c r="B41" s="20"/>
      <c r="C41" s="20"/>
      <c r="D41" s="20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</row>
    <row r="42" spans="1:4" s="60" customFormat="1" ht="13.5">
      <c r="A42" s="20"/>
      <c r="B42" s="20"/>
      <c r="C42" s="20"/>
      <c r="D42" s="20"/>
    </row>
    <row r="43" spans="1:4" s="60" customFormat="1" ht="13.5">
      <c r="A43" s="20"/>
      <c r="B43" s="20"/>
      <c r="C43" s="20"/>
      <c r="D43" s="20"/>
    </row>
    <row r="44" spans="1:4" s="60" customFormat="1" ht="13.5">
      <c r="A44" s="20"/>
      <c r="B44" s="20"/>
      <c r="C44" s="20"/>
      <c r="D44" s="20"/>
    </row>
    <row r="45" spans="1:4" s="60" customFormat="1" ht="13.5">
      <c r="A45" s="20"/>
      <c r="B45" s="20"/>
      <c r="C45" s="20"/>
      <c r="D45" s="20"/>
    </row>
    <row r="46" spans="1:3" ht="13.5">
      <c r="A46" s="42"/>
      <c r="B46" s="42"/>
      <c r="C46" s="42"/>
    </row>
    <row r="47" spans="1:3" ht="13.5">
      <c r="A47" s="42"/>
      <c r="B47" s="42"/>
      <c r="C47" s="42"/>
    </row>
    <row r="48" spans="1:3" ht="13.5">
      <c r="A48" s="42"/>
      <c r="B48" s="42"/>
      <c r="C48" s="42"/>
    </row>
    <row r="49" spans="1:3" ht="13.5">
      <c r="A49" s="42"/>
      <c r="B49" s="42"/>
      <c r="C49" s="42"/>
    </row>
    <row r="50" spans="1:3" ht="13.5">
      <c r="A50" s="42"/>
      <c r="B50" s="42"/>
      <c r="C50" s="42"/>
    </row>
    <row r="51" spans="1:3" ht="13.5">
      <c r="A51" s="42"/>
      <c r="B51" s="42"/>
      <c r="C51" s="42"/>
    </row>
    <row r="52" spans="1:3" ht="13.5">
      <c r="A52" s="42"/>
      <c r="B52" s="42"/>
      <c r="C52" s="42"/>
    </row>
    <row r="53" spans="1:3" ht="13.5">
      <c r="A53" s="42"/>
      <c r="B53" s="42"/>
      <c r="C53" s="42"/>
    </row>
    <row r="54" spans="1:3" ht="13.5">
      <c r="A54" s="42"/>
      <c r="B54" s="42"/>
      <c r="C54" s="42"/>
    </row>
    <row r="55" spans="1:3" ht="13.5">
      <c r="A55" s="42"/>
      <c r="B55" s="42"/>
      <c r="C55" s="42"/>
    </row>
    <row r="56" spans="1:3" ht="13.5">
      <c r="A56" s="42"/>
      <c r="B56" s="42"/>
      <c r="C56" s="42"/>
    </row>
    <row r="57" spans="1:13" ht="15.75">
      <c r="A57" s="42"/>
      <c r="B57" s="42"/>
      <c r="C57" s="4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.75">
      <c r="A58" s="42"/>
      <c r="B58" s="42"/>
      <c r="C58" s="4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.75">
      <c r="A59" s="42"/>
      <c r="B59" s="42"/>
      <c r="C59" s="4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.75">
      <c r="A60" s="42"/>
      <c r="B60" s="42"/>
      <c r="C60" s="4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.75">
      <c r="A61" s="42"/>
      <c r="B61" s="42"/>
      <c r="C61" s="4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5.75">
      <c r="A62" s="42"/>
      <c r="B62" s="42"/>
      <c r="C62" s="4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5.75">
      <c r="A63" s="42"/>
      <c r="B63" s="42"/>
      <c r="C63" s="4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5.75">
      <c r="A64" s="42"/>
      <c r="B64" s="42"/>
      <c r="C64" s="4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5.75">
      <c r="A65" s="42"/>
      <c r="B65" s="42"/>
      <c r="C65" s="4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>
      <c r="A66" s="42"/>
      <c r="B66" s="42"/>
      <c r="C66" s="4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5.75">
      <c r="A67" s="42"/>
      <c r="B67" s="42"/>
      <c r="C67" s="4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5.75">
      <c r="A68" s="42"/>
      <c r="B68" s="42"/>
      <c r="C68" s="4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5.75">
      <c r="A69" s="42"/>
      <c r="B69" s="42"/>
      <c r="C69" s="4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15.75">
      <c r="A70" s="42"/>
      <c r="B70" s="42"/>
      <c r="C70" s="4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5.75">
      <c r="A71" s="42"/>
      <c r="B71" s="42"/>
      <c r="C71" s="4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5.75">
      <c r="A72" s="42"/>
      <c r="B72" s="42"/>
      <c r="C72" s="4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5.75">
      <c r="A73" s="42"/>
      <c r="B73" s="42"/>
      <c r="C73" s="42"/>
      <c r="E73" s="52"/>
      <c r="F73" s="52"/>
      <c r="G73" s="52"/>
      <c r="H73" s="52"/>
      <c r="I73" s="52"/>
      <c r="J73" s="52"/>
      <c r="K73" s="52"/>
      <c r="L73" s="52"/>
      <c r="M73" s="52"/>
    </row>
    <row r="74" spans="1:13" ht="15.75">
      <c r="A74" s="42"/>
      <c r="B74" s="42"/>
      <c r="C74" s="42"/>
      <c r="E74" s="52"/>
      <c r="F74" s="52"/>
      <c r="G74" s="52"/>
      <c r="H74" s="52"/>
      <c r="I74" s="52"/>
      <c r="J74" s="52"/>
      <c r="K74" s="52"/>
      <c r="L74" s="52"/>
      <c r="M74" s="52"/>
    </row>
    <row r="75" spans="1:13" ht="15.75">
      <c r="A75" s="42"/>
      <c r="B75" s="42"/>
      <c r="C75" s="42"/>
      <c r="E75" s="52"/>
      <c r="F75" s="52"/>
      <c r="G75" s="52"/>
      <c r="H75" s="52"/>
      <c r="I75" s="52"/>
      <c r="J75" s="52"/>
      <c r="K75" s="52"/>
      <c r="L75" s="52"/>
      <c r="M75" s="52"/>
    </row>
    <row r="76" spans="1:13" ht="15.75">
      <c r="A76" s="42"/>
      <c r="B76" s="42"/>
      <c r="C76" s="42"/>
      <c r="E76" s="52"/>
      <c r="F76" s="52"/>
      <c r="G76" s="52"/>
      <c r="H76" s="52"/>
      <c r="I76" s="52"/>
      <c r="J76" s="52"/>
      <c r="K76" s="52"/>
      <c r="L76" s="52"/>
      <c r="M76" s="52"/>
    </row>
    <row r="77" spans="1:13" ht="15.75">
      <c r="A77" s="42"/>
      <c r="B77" s="42"/>
      <c r="C77" s="42"/>
      <c r="E77" s="52"/>
      <c r="F77" s="52"/>
      <c r="G77" s="52"/>
      <c r="H77" s="52"/>
      <c r="I77" s="52"/>
      <c r="J77" s="52"/>
      <c r="K77" s="52"/>
      <c r="L77" s="52"/>
      <c r="M77" s="52"/>
    </row>
    <row r="78" spans="1:13" ht="15.75">
      <c r="A78" s="42"/>
      <c r="B78" s="42"/>
      <c r="C78" s="4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5.75">
      <c r="A79" s="42"/>
      <c r="B79" s="42"/>
      <c r="C79" s="4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5.75">
      <c r="A80" s="42"/>
      <c r="B80" s="42"/>
      <c r="C80" s="4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5.75">
      <c r="A81" s="42"/>
      <c r="B81" s="42"/>
      <c r="C81" s="4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5.75">
      <c r="A82" s="42"/>
      <c r="B82" s="42"/>
      <c r="C82" s="4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5.75">
      <c r="A83" s="42"/>
      <c r="B83" s="42"/>
      <c r="C83" s="4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5.75">
      <c r="A84" s="42"/>
      <c r="B84" s="42"/>
      <c r="C84" s="4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5.75">
      <c r="A85" s="42"/>
      <c r="B85" s="42"/>
      <c r="C85" s="4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5.75">
      <c r="A86" s="42"/>
      <c r="B86" s="42"/>
      <c r="C86" s="42"/>
      <c r="E86" s="52"/>
      <c r="F86" s="52"/>
      <c r="G86" s="52"/>
      <c r="H86" s="52"/>
      <c r="I86" s="52"/>
      <c r="J86" s="52"/>
      <c r="K86" s="52"/>
      <c r="L86" s="52"/>
      <c r="M86" s="52"/>
    </row>
    <row r="87" spans="1:13" ht="15.75">
      <c r="A87" s="42"/>
      <c r="B87" s="42"/>
      <c r="C87" s="4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5.75">
      <c r="A88" s="42"/>
      <c r="B88" s="42"/>
      <c r="C88" s="4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5.75">
      <c r="A89" s="42"/>
      <c r="B89" s="42"/>
      <c r="C89" s="4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.75">
      <c r="A90" s="42"/>
      <c r="B90" s="42"/>
      <c r="C90" s="4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5.75">
      <c r="A91" s="42"/>
      <c r="B91" s="42"/>
      <c r="C91" s="4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5.75">
      <c r="A92" s="42"/>
      <c r="B92" s="42"/>
      <c r="C92" s="4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5.75">
      <c r="A93" s="42"/>
      <c r="B93" s="42"/>
      <c r="C93" s="4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.75">
      <c r="A94" s="42"/>
      <c r="B94" s="42"/>
      <c r="C94" s="4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5.75">
      <c r="A95" s="42"/>
      <c r="B95" s="42"/>
      <c r="C95" s="4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.75">
      <c r="A96" s="42"/>
      <c r="B96" s="42"/>
      <c r="C96" s="4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5.75">
      <c r="A97" s="42"/>
      <c r="B97" s="42"/>
      <c r="C97" s="4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5.75">
      <c r="A98" s="42"/>
      <c r="B98" s="42"/>
      <c r="C98" s="4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5.75">
      <c r="A99" s="42"/>
      <c r="B99" s="42"/>
      <c r="C99" s="4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5.75">
      <c r="A100" s="42"/>
      <c r="B100" s="42"/>
      <c r="C100" s="4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5.75">
      <c r="A101" s="42"/>
      <c r="B101" s="42"/>
      <c r="C101" s="4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5.75">
      <c r="A102" s="42"/>
      <c r="B102" s="42"/>
      <c r="C102" s="4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5.75">
      <c r="A103" s="42"/>
      <c r="B103" s="42"/>
      <c r="C103" s="4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.75">
      <c r="A104" s="42"/>
      <c r="B104" s="42"/>
      <c r="C104" s="4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5.75">
      <c r="A105" s="42"/>
      <c r="B105" s="42"/>
      <c r="C105" s="4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.75">
      <c r="A106" s="42"/>
      <c r="B106" s="42"/>
      <c r="C106" s="4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13" ht="15.75">
      <c r="A107" s="42"/>
      <c r="B107" s="42"/>
      <c r="C107" s="4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ht="15.75">
      <c r="A108" s="42"/>
      <c r="B108" s="42"/>
      <c r="C108" s="4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5.75">
      <c r="A109" s="42"/>
      <c r="B109" s="42"/>
      <c r="C109" s="4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5.75">
      <c r="A110" s="42"/>
      <c r="B110" s="42"/>
      <c r="C110" s="4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15.75">
      <c r="A111" s="42"/>
      <c r="B111" s="42"/>
      <c r="C111" s="4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5.75">
      <c r="A112" s="42"/>
      <c r="B112" s="42"/>
      <c r="C112" s="4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ht="15.75">
      <c r="A113" s="42"/>
      <c r="B113" s="42"/>
      <c r="C113" s="4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5.75">
      <c r="A114" s="42"/>
      <c r="B114" s="42"/>
      <c r="C114" s="4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5.75">
      <c r="A115" s="42"/>
      <c r="B115" s="42"/>
      <c r="C115" s="4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.75">
      <c r="A116" s="42"/>
      <c r="B116" s="42"/>
      <c r="C116" s="4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ht="15.75">
      <c r="A117" s="42"/>
      <c r="B117" s="42"/>
      <c r="C117" s="4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ht="15.75">
      <c r="A118" s="42"/>
      <c r="B118" s="42"/>
      <c r="C118" s="4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3" ht="13.5">
      <c r="A119" s="42"/>
      <c r="B119" s="42"/>
      <c r="C119" s="42"/>
    </row>
    <row r="120" spans="1:3" ht="13.5">
      <c r="A120" s="42"/>
      <c r="B120" s="42"/>
      <c r="C120" s="42"/>
    </row>
    <row r="121" spans="1:3" ht="13.5">
      <c r="A121" s="42"/>
      <c r="B121" s="42"/>
      <c r="C121" s="42"/>
    </row>
    <row r="122" spans="1:3" ht="13.5">
      <c r="A122" s="42"/>
      <c r="B122" s="42"/>
      <c r="C122" s="42"/>
    </row>
    <row r="123" spans="1:3" ht="13.5">
      <c r="A123" s="42"/>
      <c r="B123" s="42"/>
      <c r="C123" s="42"/>
    </row>
    <row r="124" spans="1:3" ht="13.5">
      <c r="A124" s="42"/>
      <c r="B124" s="42"/>
      <c r="C124" s="42"/>
    </row>
    <row r="125" spans="1:3" ht="13.5">
      <c r="A125" s="42"/>
      <c r="B125" s="42"/>
      <c r="C125" s="42"/>
    </row>
    <row r="126" spans="1:3" ht="13.5">
      <c r="A126" s="42"/>
      <c r="B126" s="42"/>
      <c r="C126" s="42"/>
    </row>
    <row r="127" spans="1:3" ht="13.5">
      <c r="A127" s="42"/>
      <c r="B127" s="42"/>
      <c r="C127" s="42"/>
    </row>
    <row r="128" spans="1:3" ht="13.5">
      <c r="A128" s="42"/>
      <c r="B128" s="42"/>
      <c r="C128" s="42"/>
    </row>
    <row r="129" spans="1:3" ht="13.5">
      <c r="A129" s="42"/>
      <c r="B129" s="42"/>
      <c r="C129" s="42"/>
    </row>
    <row r="130" spans="1:3" ht="13.5">
      <c r="A130" s="42"/>
      <c r="B130" s="42"/>
      <c r="C130" s="42"/>
    </row>
    <row r="131" spans="1:3" ht="13.5">
      <c r="A131" s="42"/>
      <c r="B131" s="42"/>
      <c r="C131" s="42"/>
    </row>
    <row r="132" spans="1:3" ht="13.5">
      <c r="A132" s="42"/>
      <c r="B132" s="42"/>
      <c r="C132" s="42"/>
    </row>
    <row r="133" spans="1:3" ht="13.5">
      <c r="A133" s="42"/>
      <c r="B133" s="42"/>
      <c r="C133" s="42"/>
    </row>
    <row r="134" spans="1:3" ht="13.5">
      <c r="A134" s="42"/>
      <c r="B134" s="42"/>
      <c r="C134" s="42"/>
    </row>
    <row r="135" spans="1:3" ht="13.5">
      <c r="A135" s="42"/>
      <c r="B135" s="42"/>
      <c r="C135" s="42"/>
    </row>
    <row r="136" spans="1:3" ht="13.5">
      <c r="A136" s="42"/>
      <c r="B136" s="42"/>
      <c r="C136" s="42"/>
    </row>
    <row r="137" spans="1:3" ht="13.5">
      <c r="A137" s="42"/>
      <c r="B137" s="42"/>
      <c r="C137" s="42"/>
    </row>
    <row r="138" spans="1:3" ht="13.5">
      <c r="A138" s="42"/>
      <c r="B138" s="42"/>
      <c r="C138" s="42"/>
    </row>
    <row r="139" spans="1:3" ht="13.5">
      <c r="A139" s="42"/>
      <c r="B139" s="42"/>
      <c r="C139" s="42"/>
    </row>
    <row r="140" spans="1:3" ht="13.5">
      <c r="A140" s="42"/>
      <c r="B140" s="42"/>
      <c r="C140" s="42"/>
    </row>
    <row r="141" spans="1:3" ht="13.5">
      <c r="A141" s="42"/>
      <c r="B141" s="42"/>
      <c r="C141" s="42"/>
    </row>
    <row r="142" spans="1:3" ht="13.5">
      <c r="A142" s="42"/>
      <c r="B142" s="42"/>
      <c r="C142" s="42"/>
    </row>
    <row r="143" spans="1:3" ht="13.5">
      <c r="A143" s="42"/>
      <c r="B143" s="42"/>
      <c r="C143" s="42"/>
    </row>
    <row r="144" spans="1:3" ht="13.5">
      <c r="A144" s="42"/>
      <c r="B144" s="42"/>
      <c r="C144" s="42"/>
    </row>
    <row r="145" spans="1:3" ht="13.5">
      <c r="A145" s="42"/>
      <c r="B145" s="42"/>
      <c r="C145" s="42"/>
    </row>
    <row r="146" spans="1:3" ht="13.5">
      <c r="A146" s="42"/>
      <c r="B146" s="42"/>
      <c r="C146" s="42"/>
    </row>
    <row r="147" spans="1:3" ht="13.5">
      <c r="A147" s="42"/>
      <c r="B147" s="42"/>
      <c r="C147" s="42"/>
    </row>
    <row r="148" spans="1:3" ht="13.5">
      <c r="A148" s="42"/>
      <c r="B148" s="42"/>
      <c r="C148" s="42"/>
    </row>
    <row r="149" spans="1:3" ht="13.5">
      <c r="A149" s="42"/>
      <c r="B149" s="42"/>
      <c r="C149" s="42"/>
    </row>
    <row r="150" spans="1:3" ht="13.5">
      <c r="A150" s="42"/>
      <c r="B150" s="42"/>
      <c r="C150" s="42"/>
    </row>
    <row r="151" spans="1:3" ht="13.5">
      <c r="A151" s="42"/>
      <c r="B151" s="42"/>
      <c r="C151" s="42"/>
    </row>
    <row r="152" spans="1:3" ht="13.5">
      <c r="A152" s="42"/>
      <c r="B152" s="42"/>
      <c r="C152" s="42"/>
    </row>
    <row r="153" spans="1:3" ht="13.5">
      <c r="A153" s="42"/>
      <c r="B153" s="42"/>
      <c r="C153" s="42"/>
    </row>
    <row r="154" spans="1:3" ht="13.5">
      <c r="A154" s="42"/>
      <c r="B154" s="42"/>
      <c r="C154" s="42"/>
    </row>
    <row r="155" spans="1:3" ht="13.5">
      <c r="A155" s="42"/>
      <c r="B155" s="42"/>
      <c r="C155" s="42"/>
    </row>
    <row r="156" spans="1:3" ht="13.5">
      <c r="A156" s="42"/>
      <c r="B156" s="42"/>
      <c r="C156" s="42"/>
    </row>
    <row r="157" spans="1:3" ht="13.5">
      <c r="A157" s="42"/>
      <c r="B157" s="42"/>
      <c r="C157" s="42"/>
    </row>
    <row r="158" spans="1:3" ht="13.5">
      <c r="A158" s="42"/>
      <c r="B158" s="42"/>
      <c r="C158" s="42"/>
    </row>
    <row r="159" spans="1:3" ht="13.5">
      <c r="A159" s="42"/>
      <c r="B159" s="42"/>
      <c r="C159" s="42"/>
    </row>
    <row r="160" spans="1:3" ht="13.5">
      <c r="A160" s="42"/>
      <c r="B160" s="42"/>
      <c r="C160" s="42"/>
    </row>
    <row r="161" spans="1:3" ht="13.5">
      <c r="A161" s="42"/>
      <c r="B161" s="42"/>
      <c r="C161" s="42"/>
    </row>
    <row r="162" spans="1:3" ht="13.5">
      <c r="A162" s="42"/>
      <c r="B162" s="42"/>
      <c r="C162" s="42"/>
    </row>
    <row r="163" spans="1:3" ht="13.5">
      <c r="A163" s="42"/>
      <c r="B163" s="42"/>
      <c r="C163" s="42"/>
    </row>
    <row r="164" spans="1:3" ht="13.5">
      <c r="A164" s="42"/>
      <c r="B164" s="42"/>
      <c r="C164" s="42"/>
    </row>
    <row r="165" spans="1:3" ht="13.5">
      <c r="A165" s="42"/>
      <c r="B165" s="42"/>
      <c r="C165" s="42"/>
    </row>
    <row r="166" spans="1:3" ht="13.5">
      <c r="A166" s="42"/>
      <c r="B166" s="42"/>
      <c r="C166" s="42"/>
    </row>
    <row r="167" spans="1:3" ht="13.5">
      <c r="A167" s="42"/>
      <c r="B167" s="42"/>
      <c r="C167" s="42"/>
    </row>
    <row r="168" spans="1:3" ht="13.5">
      <c r="A168" s="42"/>
      <c r="B168" s="42"/>
      <c r="C168" s="42"/>
    </row>
    <row r="169" spans="1:3" ht="13.5">
      <c r="A169" s="42"/>
      <c r="B169" s="42"/>
      <c r="C169" s="42"/>
    </row>
    <row r="170" spans="1:3" ht="13.5">
      <c r="A170" s="42"/>
      <c r="B170" s="42"/>
      <c r="C170" s="42"/>
    </row>
    <row r="171" spans="1:3" ht="13.5">
      <c r="A171" s="42"/>
      <c r="B171" s="42"/>
      <c r="C171" s="42"/>
    </row>
    <row r="172" spans="1:3" ht="13.5">
      <c r="A172" s="42"/>
      <c r="B172" s="42"/>
      <c r="C172" s="42"/>
    </row>
    <row r="173" spans="1:3" ht="13.5">
      <c r="A173" s="42"/>
      <c r="B173" s="42"/>
      <c r="C173" s="42"/>
    </row>
    <row r="174" spans="1:3" ht="13.5">
      <c r="A174" s="42"/>
      <c r="B174" s="42"/>
      <c r="C174" s="42"/>
    </row>
    <row r="175" spans="1:3" ht="13.5">
      <c r="A175" s="42"/>
      <c r="B175" s="42"/>
      <c r="C175" s="42"/>
    </row>
    <row r="176" spans="1:3" ht="13.5">
      <c r="A176" s="42"/>
      <c r="B176" s="42"/>
      <c r="C176" s="42"/>
    </row>
    <row r="177" spans="1:3" ht="13.5">
      <c r="A177" s="42"/>
      <c r="B177" s="42"/>
      <c r="C177" s="42"/>
    </row>
    <row r="178" spans="1:3" ht="13.5">
      <c r="A178" s="42"/>
      <c r="B178" s="42"/>
      <c r="C178" s="42"/>
    </row>
    <row r="179" spans="1:3" ht="13.5">
      <c r="A179" s="42"/>
      <c r="B179" s="42"/>
      <c r="C179" s="42"/>
    </row>
    <row r="180" spans="1:3" ht="13.5">
      <c r="A180" s="42"/>
      <c r="B180" s="42"/>
      <c r="C180" s="42"/>
    </row>
    <row r="181" spans="1:3" ht="13.5">
      <c r="A181" s="42"/>
      <c r="B181" s="42"/>
      <c r="C181" s="42"/>
    </row>
    <row r="182" spans="1:3" ht="13.5">
      <c r="A182" s="42"/>
      <c r="B182" s="42"/>
      <c r="C182" s="42"/>
    </row>
    <row r="183" spans="1:3" ht="13.5">
      <c r="A183" s="42"/>
      <c r="B183" s="42"/>
      <c r="C183" s="42"/>
    </row>
    <row r="184" spans="1:3" ht="13.5">
      <c r="A184" s="42"/>
      <c r="B184" s="42"/>
      <c r="C184" s="42"/>
    </row>
    <row r="185" spans="1:3" ht="13.5">
      <c r="A185" s="42"/>
      <c r="B185" s="42"/>
      <c r="C185" s="42"/>
    </row>
    <row r="186" spans="1:3" ht="13.5">
      <c r="A186" s="42"/>
      <c r="B186" s="42"/>
      <c r="C186" s="42"/>
    </row>
    <row r="187" spans="1:3" ht="13.5">
      <c r="A187" s="42"/>
      <c r="B187" s="42"/>
      <c r="C187" s="42"/>
    </row>
    <row r="188" spans="1:3" ht="13.5">
      <c r="A188" s="42"/>
      <c r="B188" s="42"/>
      <c r="C188" s="42"/>
    </row>
    <row r="189" spans="1:3" ht="13.5">
      <c r="A189" s="42"/>
      <c r="B189" s="42"/>
      <c r="C189" s="42"/>
    </row>
    <row r="190" spans="1:3" ht="13.5">
      <c r="A190" s="42"/>
      <c r="B190" s="42"/>
      <c r="C190" s="42"/>
    </row>
    <row r="191" spans="1:3" ht="13.5">
      <c r="A191" s="42"/>
      <c r="B191" s="42"/>
      <c r="C191" s="42"/>
    </row>
    <row r="192" spans="1:3" ht="13.5">
      <c r="A192" s="42"/>
      <c r="B192" s="42"/>
      <c r="C192" s="42"/>
    </row>
    <row r="193" spans="1:3" ht="13.5">
      <c r="A193" s="42"/>
      <c r="B193" s="42"/>
      <c r="C193" s="42"/>
    </row>
    <row r="194" spans="1:3" ht="13.5">
      <c r="A194" s="42"/>
      <c r="B194" s="42"/>
      <c r="C194" s="42"/>
    </row>
    <row r="195" spans="1:3" ht="13.5">
      <c r="A195" s="42"/>
      <c r="B195" s="42"/>
      <c r="C195" s="42"/>
    </row>
    <row r="196" spans="1:3" ht="13.5">
      <c r="A196" s="42"/>
      <c r="B196" s="42"/>
      <c r="C196" s="42"/>
    </row>
    <row r="197" spans="1:3" ht="13.5">
      <c r="A197" s="42"/>
      <c r="B197" s="42"/>
      <c r="C197" s="42"/>
    </row>
    <row r="198" spans="1:3" ht="13.5">
      <c r="A198" s="42"/>
      <c r="B198" s="42"/>
      <c r="C198" s="42"/>
    </row>
    <row r="199" spans="1:3" ht="13.5">
      <c r="A199" s="42"/>
      <c r="B199" s="42"/>
      <c r="C199" s="42"/>
    </row>
    <row r="200" spans="1:3" ht="13.5">
      <c r="A200" s="42"/>
      <c r="B200" s="42"/>
      <c r="C200" s="42"/>
    </row>
    <row r="201" spans="1:3" ht="13.5">
      <c r="A201" s="42"/>
      <c r="B201" s="42"/>
      <c r="C201" s="42"/>
    </row>
    <row r="202" spans="1:3" ht="13.5">
      <c r="A202" s="42"/>
      <c r="B202" s="42"/>
      <c r="C202" s="42"/>
    </row>
    <row r="203" spans="1:3" ht="13.5">
      <c r="A203" s="42"/>
      <c r="B203" s="42"/>
      <c r="C203" s="42"/>
    </row>
    <row r="204" spans="1:3" ht="13.5">
      <c r="A204" s="42"/>
      <c r="B204" s="42"/>
      <c r="C204" s="42"/>
    </row>
    <row r="205" spans="1:3" ht="13.5">
      <c r="A205" s="42"/>
      <c r="B205" s="42"/>
      <c r="C205" s="42"/>
    </row>
    <row r="206" spans="1:3" ht="13.5">
      <c r="A206" s="42"/>
      <c r="B206" s="42"/>
      <c r="C206" s="42"/>
    </row>
    <row r="207" spans="1:3" ht="13.5">
      <c r="A207" s="42"/>
      <c r="B207" s="42"/>
      <c r="C207" s="42"/>
    </row>
    <row r="208" spans="1:3" ht="13.5">
      <c r="A208" s="42"/>
      <c r="B208" s="42"/>
      <c r="C208" s="42"/>
    </row>
    <row r="209" spans="1:3" ht="13.5">
      <c r="A209" s="42"/>
      <c r="B209" s="42"/>
      <c r="C209" s="42"/>
    </row>
    <row r="210" spans="1:3" ht="13.5">
      <c r="A210" s="42"/>
      <c r="B210" s="42"/>
      <c r="C210" s="42"/>
    </row>
    <row r="211" spans="1:3" ht="13.5">
      <c r="A211" s="42"/>
      <c r="B211" s="42"/>
      <c r="C211" s="42"/>
    </row>
    <row r="212" spans="1:3" ht="13.5">
      <c r="A212" s="42"/>
      <c r="B212" s="42"/>
      <c r="C212" s="42"/>
    </row>
    <row r="213" spans="1:3" ht="13.5">
      <c r="A213" s="42"/>
      <c r="B213" s="42"/>
      <c r="C213" s="42"/>
    </row>
    <row r="214" spans="1:3" ht="13.5">
      <c r="A214" s="42"/>
      <c r="B214" s="42"/>
      <c r="C214" s="42"/>
    </row>
    <row r="215" spans="1:3" ht="13.5">
      <c r="A215" s="42"/>
      <c r="B215" s="42"/>
      <c r="C215" s="42"/>
    </row>
    <row r="216" spans="1:3" ht="13.5">
      <c r="A216" s="42"/>
      <c r="B216" s="42"/>
      <c r="C216" s="42"/>
    </row>
    <row r="217" spans="1:3" ht="13.5">
      <c r="A217" s="42"/>
      <c r="B217" s="42"/>
      <c r="C217" s="42"/>
    </row>
    <row r="218" spans="1:3" ht="13.5">
      <c r="A218" s="42"/>
      <c r="B218" s="42"/>
      <c r="C218" s="42"/>
    </row>
    <row r="219" spans="1:3" ht="13.5">
      <c r="A219" s="42"/>
      <c r="B219" s="42"/>
      <c r="C219" s="42"/>
    </row>
    <row r="220" spans="1:3" ht="13.5">
      <c r="A220" s="42"/>
      <c r="B220" s="42"/>
      <c r="C220" s="42"/>
    </row>
    <row r="221" spans="1:3" ht="13.5">
      <c r="A221" s="42"/>
      <c r="B221" s="42"/>
      <c r="C221" s="42"/>
    </row>
    <row r="222" spans="1:3" ht="13.5">
      <c r="A222" s="42"/>
      <c r="B222" s="42"/>
      <c r="C222" s="42"/>
    </row>
    <row r="223" spans="1:3" ht="13.5">
      <c r="A223" s="42"/>
      <c r="B223" s="42"/>
      <c r="C223" s="42"/>
    </row>
    <row r="224" spans="1:3" ht="13.5">
      <c r="A224" s="42"/>
      <c r="B224" s="42"/>
      <c r="C224" s="42"/>
    </row>
    <row r="225" spans="1:3" ht="13.5">
      <c r="A225" s="42"/>
      <c r="B225" s="42"/>
      <c r="C225" s="42"/>
    </row>
    <row r="226" spans="1:3" ht="13.5">
      <c r="A226" s="42"/>
      <c r="B226" s="42"/>
      <c r="C226" s="42"/>
    </row>
    <row r="227" spans="1:3" ht="13.5">
      <c r="A227" s="42"/>
      <c r="B227" s="42"/>
      <c r="C227" s="42"/>
    </row>
    <row r="228" spans="1:3" ht="13.5">
      <c r="A228" s="42"/>
      <c r="B228" s="42"/>
      <c r="C228" s="42"/>
    </row>
    <row r="229" spans="1:3" ht="13.5">
      <c r="A229" s="42"/>
      <c r="B229" s="42"/>
      <c r="C229" s="42"/>
    </row>
    <row r="230" spans="1:3" ht="13.5">
      <c r="A230" s="42"/>
      <c r="B230" s="42"/>
      <c r="C230" s="42"/>
    </row>
    <row r="231" spans="1:3" ht="13.5">
      <c r="A231" s="42"/>
      <c r="B231" s="42"/>
      <c r="C231" s="42"/>
    </row>
    <row r="232" spans="1:3" ht="13.5">
      <c r="A232" s="42"/>
      <c r="B232" s="42"/>
      <c r="C232" s="42"/>
    </row>
    <row r="233" spans="1:3" ht="13.5">
      <c r="A233" s="42"/>
      <c r="B233" s="42"/>
      <c r="C233" s="42"/>
    </row>
    <row r="234" spans="1:3" ht="13.5">
      <c r="A234" s="42"/>
      <c r="B234" s="42"/>
      <c r="C234" s="42"/>
    </row>
    <row r="235" spans="1:3" ht="13.5">
      <c r="A235" s="42"/>
      <c r="B235" s="42"/>
      <c r="C235" s="42"/>
    </row>
    <row r="236" spans="1:3" ht="13.5">
      <c r="A236" s="42"/>
      <c r="B236" s="42"/>
      <c r="C236" s="42"/>
    </row>
    <row r="237" spans="1:3" ht="13.5">
      <c r="A237" s="42"/>
      <c r="B237" s="42"/>
      <c r="C237" s="42"/>
    </row>
    <row r="238" spans="1:3" ht="13.5">
      <c r="A238" s="42"/>
      <c r="B238" s="42"/>
      <c r="C238" s="42"/>
    </row>
    <row r="239" spans="1:3" ht="13.5">
      <c r="A239" s="42"/>
      <c r="B239" s="42"/>
      <c r="C239" s="42"/>
    </row>
    <row r="240" spans="1:3" ht="13.5">
      <c r="A240" s="42"/>
      <c r="B240" s="42"/>
      <c r="C240" s="42"/>
    </row>
    <row r="241" spans="1:3" ht="13.5">
      <c r="A241" s="42"/>
      <c r="B241" s="42"/>
      <c r="C241" s="42"/>
    </row>
    <row r="242" spans="1:3" ht="13.5">
      <c r="A242" s="42"/>
      <c r="B242" s="42"/>
      <c r="C242" s="42"/>
    </row>
    <row r="243" spans="1:3" ht="13.5">
      <c r="A243" s="42"/>
      <c r="B243" s="42"/>
      <c r="C243" s="42"/>
    </row>
    <row r="244" spans="1:3" ht="13.5">
      <c r="A244" s="42"/>
      <c r="B244" s="42"/>
      <c r="C244" s="42"/>
    </row>
    <row r="245" spans="1:3" ht="13.5">
      <c r="A245" s="42"/>
      <c r="B245" s="42"/>
      <c r="C245" s="42"/>
    </row>
    <row r="246" spans="1:3" ht="13.5">
      <c r="A246" s="42"/>
      <c r="B246" s="42"/>
      <c r="C246" s="42"/>
    </row>
    <row r="247" spans="1:3" ht="13.5">
      <c r="A247" s="42"/>
      <c r="B247" s="42"/>
      <c r="C247" s="42"/>
    </row>
    <row r="248" spans="1:3" ht="13.5">
      <c r="A248" s="42"/>
      <c r="B248" s="42"/>
      <c r="C248" s="42"/>
    </row>
    <row r="249" spans="1:3" ht="13.5">
      <c r="A249" s="42"/>
      <c r="B249" s="42"/>
      <c r="C249" s="42"/>
    </row>
  </sheetData>
  <sheetProtection/>
  <mergeCells count="22">
    <mergeCell ref="AQ16:AR16"/>
    <mergeCell ref="AC5:AE5"/>
    <mergeCell ref="A2:AR2"/>
    <mergeCell ref="A3:AR3"/>
    <mergeCell ref="E5:G5"/>
    <mergeCell ref="H5:J5"/>
    <mergeCell ref="K5:M5"/>
    <mergeCell ref="AF5:AH5"/>
    <mergeCell ref="Q5:S5"/>
    <mergeCell ref="Z5:AB5"/>
    <mergeCell ref="T5:V5"/>
    <mergeCell ref="AI5:AK5"/>
    <mergeCell ref="A36:AR36"/>
    <mergeCell ref="A35:AR35"/>
    <mergeCell ref="AP32:AR32"/>
    <mergeCell ref="AO5:AR6"/>
    <mergeCell ref="AO27:AR27"/>
    <mergeCell ref="W5:Y5"/>
    <mergeCell ref="AL5:AN5"/>
    <mergeCell ref="AQ15:AR15"/>
    <mergeCell ref="N5:P5"/>
    <mergeCell ref="A5:D6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C216</dc:creator>
  <cp:keywords/>
  <dc:description/>
  <cp:lastModifiedBy>林佑澄</cp:lastModifiedBy>
  <cp:lastPrinted>2014-09-09T07:41:46Z</cp:lastPrinted>
  <dcterms:created xsi:type="dcterms:W3CDTF">2005-06-30T03:27:52Z</dcterms:created>
  <dcterms:modified xsi:type="dcterms:W3CDTF">2014-09-30T06:57:04Z</dcterms:modified>
  <cp:category/>
  <cp:version/>
  <cp:contentType/>
  <cp:contentStatus/>
</cp:coreProperties>
</file>